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160" yWindow="120" windowWidth="22400" windowHeight="15040"/>
  </bookViews>
  <sheets>
    <sheet name="Hoja1" sheetId="1" r:id="rId1"/>
    <sheet name="Hoja2" sheetId="2" r:id="rId2"/>
  </sheets>
  <definedNames>
    <definedName name="_xlnm._FilterDatabase" localSheetId="0" hidden="1">Hoja1!$A$2:$H$442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3" i="1"/>
  <c r="D2" i="2"/>
  <c r="D12" i="2"/>
  <c r="E1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5" i="2"/>
  <c r="D2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8" i="2"/>
  <c r="D40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43" i="2"/>
  <c r="D53" i="2"/>
  <c r="E53" i="2"/>
  <c r="D44" i="2"/>
  <c r="E44" i="2"/>
  <c r="D45" i="2"/>
  <c r="E45" i="2"/>
  <c r="D46" i="2"/>
  <c r="D47" i="2"/>
  <c r="E47" i="2"/>
  <c r="D48" i="2"/>
  <c r="E48" i="2"/>
  <c r="D49" i="2"/>
  <c r="E49" i="2"/>
  <c r="D50" i="2"/>
  <c r="E50" i="2"/>
  <c r="D51" i="2"/>
  <c r="E51" i="2"/>
  <c r="D52" i="2"/>
  <c r="E52" i="2"/>
  <c r="D56" i="2"/>
  <c r="D66" i="2"/>
  <c r="E6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9" i="2"/>
  <c r="D79" i="2"/>
  <c r="E7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82" i="2"/>
  <c r="D92" i="2"/>
  <c r="E9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C106" i="2"/>
  <c r="D105" i="2"/>
  <c r="E105" i="2"/>
  <c r="C92" i="2"/>
  <c r="C79" i="2"/>
  <c r="C66" i="2"/>
  <c r="C46" i="2"/>
  <c r="C40" i="2"/>
  <c r="D39" i="2"/>
  <c r="E39" i="2"/>
  <c r="D38" i="2"/>
  <c r="E38" i="2"/>
  <c r="C25" i="2"/>
  <c r="C12" i="2"/>
  <c r="C53" i="2"/>
  <c r="C108" i="2"/>
  <c r="C111" i="2"/>
  <c r="E2" i="2"/>
  <c r="E43" i="2"/>
  <c r="D106" i="2"/>
  <c r="E106" i="2"/>
  <c r="E40" i="2"/>
  <c r="E28" i="2"/>
  <c r="E46" i="2"/>
  <c r="E82" i="2"/>
  <c r="E15" i="2"/>
  <c r="E25" i="2"/>
  <c r="E56" i="2"/>
  <c r="E69" i="2"/>
  <c r="D108" i="2"/>
  <c r="E108" i="2"/>
</calcChain>
</file>

<file path=xl/sharedStrings.xml><?xml version="1.0" encoding="utf-8"?>
<sst xmlns="http://schemas.openxmlformats.org/spreadsheetml/2006/main" count="1630" uniqueCount="688">
  <si>
    <t>PROYECTO</t>
  </si>
  <si>
    <t>PRODUCTO</t>
  </si>
  <si>
    <t>PRESENTACION DEL PRODUCTO</t>
  </si>
  <si>
    <t>P7</t>
  </si>
  <si>
    <t>Anticuerpos y reactivos para biológia celular</t>
  </si>
  <si>
    <t>P2</t>
  </si>
  <si>
    <t>Solventes controlados o no</t>
  </si>
  <si>
    <t>P4</t>
  </si>
  <si>
    <t>Reactivos western blot</t>
  </si>
  <si>
    <t>P3</t>
  </si>
  <si>
    <t>Reactivos Análiticos y Enzimaticos</t>
  </si>
  <si>
    <t>Frasco x 500 mg</t>
  </si>
  <si>
    <t>M. Laboratorio</t>
  </si>
  <si>
    <t>P6</t>
  </si>
  <si>
    <t>Frasco x 500 gr</t>
  </si>
  <si>
    <t>Medios de Cultivo y suplementos</t>
  </si>
  <si>
    <t>Ágar nutritivo</t>
  </si>
  <si>
    <t>Unidad</t>
  </si>
  <si>
    <t>Agua calidad Biología Molecular</t>
  </si>
  <si>
    <t xml:space="preserve">500ml * 10 </t>
  </si>
  <si>
    <t>Insumos de biologia molecular</t>
  </si>
  <si>
    <t>P9</t>
  </si>
  <si>
    <t>Albumin from bovine serum</t>
  </si>
  <si>
    <t>Frasco x 50 g</t>
  </si>
  <si>
    <t>Aldefluor kit STEM CELL</t>
  </si>
  <si>
    <t>Anexina V conjugada con FITC</t>
  </si>
  <si>
    <t>200 pruebas</t>
  </si>
  <si>
    <t>EPP</t>
  </si>
  <si>
    <t>P5</t>
  </si>
  <si>
    <t>vial</t>
  </si>
  <si>
    <t>Anti-Calreticulin antibody . Rabbit polyclonal Calreticulin antibody. Validated in WB, IP, ELISA, IHC, ICC, Flow Cyt, ICC/IF and tested in Mouse, Rat, Rabbit, Dog, Human, Drosophila melanogaster, Non human primates.</t>
  </si>
  <si>
    <t>Vial x 100 uL</t>
  </si>
  <si>
    <t>Anticuerpo goat anti-mouse HRP (H+L)</t>
  </si>
  <si>
    <t>100 microlitros</t>
  </si>
  <si>
    <t xml:space="preserve">Anticuerpo Policlonal contra GAPDH </t>
  </si>
  <si>
    <t>Vial</t>
  </si>
  <si>
    <t>10 ml</t>
  </si>
  <si>
    <t>Batas en material antifluido talla M o equivalente en tamaño numerico</t>
  </si>
  <si>
    <t>Batas en material antifluido talla S o equivalente en tamaño numerico</t>
  </si>
  <si>
    <t>Material para trabajo de Campo</t>
  </si>
  <si>
    <t>Cámara cromatográfica (tanques/cubas de cromatografia) de medidas aproximadas de 15 cm ancho x 10 cm de largo</t>
  </si>
  <si>
    <t>Cámara cromatográfica (tanques/cubas de cromatografia) de medidas aproximadas de 25 cm ancho x 10 cm de largo</t>
  </si>
  <si>
    <t>Capilar de vidrio (tubo capilar), en borosilicato. Volumenes de 0,5 - 2,0 mL</t>
  </si>
  <si>
    <t>Envase con 100 unidades</t>
  </si>
  <si>
    <t>Cartuchos para máscaras filtradoras de vapores organicos</t>
  </si>
  <si>
    <t>Cloruro de Calcio</t>
  </si>
  <si>
    <t xml:space="preserve">Cloruro de potásio </t>
  </si>
  <si>
    <t>Cloruro de Sodio</t>
  </si>
  <si>
    <t>Collegenasa type I</t>
  </si>
  <si>
    <t>Criocaja 100 viales 1 a 2 ml. Rango de temperatura -196°C a 121°C - Material: cartulina plastificada</t>
  </si>
  <si>
    <t>Paquete x 100 U</t>
  </si>
  <si>
    <t>Caja x 10</t>
  </si>
  <si>
    <t>Crisoles de porcelana sin tapa 20 mL</t>
  </si>
  <si>
    <t xml:space="preserve">Cyclophosphamide  </t>
  </si>
  <si>
    <t>Desecador de vidrio de Borosilicato con tapa y placa 300 mm</t>
  </si>
  <si>
    <t xml:space="preserve">Dimethyl sulfoxide sterile-filtered, BioPerformance Certified, meets EP, USP testing specifications, suitable for hybridoma </t>
  </si>
  <si>
    <t>Botella x 500 ml</t>
  </si>
  <si>
    <t>DMEM, high glucose, no glutamine con rojo fenol</t>
  </si>
  <si>
    <t>DMEM, high glucose, no glutamine sin  rojo fenol</t>
  </si>
  <si>
    <t>4 x 250 µL</t>
  </si>
  <si>
    <t>Dodecil sulfato de sódio</t>
  </si>
  <si>
    <t>Frasco x 1 Kg</t>
  </si>
  <si>
    <t>Embudo de porcelana para filtración a vacio (tipo Buchener) de 10 cm de diametro</t>
  </si>
  <si>
    <t>Embudo de porcelana para filtración a vacio (tipo Buchener) de 15 cm de diametro</t>
  </si>
  <si>
    <t>Erlenmeyer en vidrio transparente, tipo Pyrex, sin boca esmerilada y con desprendimiento lateral. Volumen 1 L</t>
  </si>
  <si>
    <t>Erlenmeyer en vidrio transparente, tipo Pyrex, sin boca esmerilada y con desprendimiento lateral. Volumen 2 L</t>
  </si>
  <si>
    <t>Erlenmeyer en vidrio transparente, tipo Pyrex, sin boca esmerilada y sin desprendimiento lateral. Volumen 1 L</t>
  </si>
  <si>
    <t>Erlenmeyer en vidrio transparente, tipo Pyrex, sin boca esmerilada y sin desprendimiento lateral. Volumen 2 L</t>
  </si>
  <si>
    <t>Estuche comercial para la detección de viabilidad para uso en citometria de flujo con espectro de excitación de 367⁄526 (Aqua)</t>
  </si>
  <si>
    <t>400 reacciones</t>
  </si>
  <si>
    <t>Etanol absoluto (99,5%)</t>
  </si>
  <si>
    <t>Etanol industrial</t>
  </si>
  <si>
    <t xml:space="preserve">Ficoll®-Paque Premium </t>
  </si>
  <si>
    <t>Botella x 100 ml</t>
  </si>
  <si>
    <t>Frascos de vidro ambar, de boca ancha, con tapa rosca en teflon. Capacidad 100 mL</t>
  </si>
  <si>
    <t xml:space="preserve">Frascos de vidro ambar, de boca ancha, con tapa rosca en teflon. Capacidad 250 mL </t>
  </si>
  <si>
    <t>Frascos de vidro ambar, de boca ancha, con tapa rosca en teflon. Capacidad 50 mL</t>
  </si>
  <si>
    <t xml:space="preserve">Frascos de vidro ambar, de boca ancha, con tapa rosca en teflon. Capacidad 500 mL </t>
  </si>
  <si>
    <t>Frascos reagente graduado (Tipo Schott®), en vidrio ambar (en borosilicato), con tapa rosca azul, con dispensador antigotas. Capacidad 1L</t>
  </si>
  <si>
    <t>Frascos reagente graduado (Tipo Schott®), en vidrio ambar (en borosilicato), con tapa rosca azul,, con dispensador antigotas. Capacidad 100 mL</t>
  </si>
  <si>
    <t>Frascos reagente graduado (Tipo Schott®), en vidrio ambar (en borosilicato), con tapa rosca azul,, con dispensador antigotas. Capacidad 250 mL</t>
  </si>
  <si>
    <t>Frascos reagente graduado (Tipo Schott®), en vidrio ambar (en borosilicato), con tapa rosca azul,, con dispensador antigotas. Capacidad 500mL</t>
  </si>
  <si>
    <t>Frascos reagente graduado (Tipo Schott®), en vidrio transparente (en borosilicato), con tapa rosca azul, con dispensador antigotas. Capacidad 1L</t>
  </si>
  <si>
    <t>Frascos reagente graduado (Tipo Schott®), en vidrio transparente (en borosilicato), con tapa rosca azul,, con dispensador antigotas. Capacidad 250 mL</t>
  </si>
  <si>
    <t>Frascos reagente graduado (Tipo Schott®), en vidrio transparente (en borosilicato), con tapa rosca azul,, con dispensador antigotas. Capacidad 500mL</t>
  </si>
  <si>
    <t>Frascos Shott Duran Youtility ambar tapa azul 500 mL</t>
  </si>
  <si>
    <t>Frascos Shott Duran Youtility transparente  tapa azul 1000 mL</t>
  </si>
  <si>
    <t>Frascos Shott Duran Youtility transparente tapa azul 125 mL</t>
  </si>
  <si>
    <t>Frascos Shott Duran Youtility transparente tapa azul 250 mL</t>
  </si>
  <si>
    <t>Frascos Shott Duran Youtility transparente tapa azul 500 mL</t>
  </si>
  <si>
    <t>Material Vegetal</t>
  </si>
  <si>
    <t>Gafas de seguridad de laboratorio para sapilcaduras</t>
  </si>
  <si>
    <t>Gafas de seguridad de laboratorio para sapilcaduras con protección Ultravioleta (UV)</t>
  </si>
  <si>
    <t>Gafas de seguridad de laboratorio para vapores</t>
  </si>
  <si>
    <t>Geneticina</t>
  </si>
  <si>
    <t>Botella x 20ml</t>
  </si>
  <si>
    <t>Goat anti-Chicken IgY (H+L) Secondary Antibody, Alexa Fluor 568</t>
  </si>
  <si>
    <t>Gradilla en plastico para tubos de ensayo de 13 x 100 mm</t>
  </si>
  <si>
    <t>Gradilla en plastico para tubos de ensayo de 16 x 100 mm</t>
  </si>
  <si>
    <t>Gradillas para tubos conicos 15/50ml plasticas</t>
  </si>
  <si>
    <t>Halt™ Protease and Phosphatase Inhibitor Single-Use Cocktail (100X)</t>
  </si>
  <si>
    <t>Vial x 1000 ul</t>
  </si>
  <si>
    <t>Hepes 1M</t>
  </si>
  <si>
    <t>Hidróxido de potasio</t>
  </si>
  <si>
    <t>Elementos de separacion de metabolitos</t>
  </si>
  <si>
    <t>HPTLC silica gel 60 F254 (10 x 10cm; 200um)</t>
  </si>
  <si>
    <t>HPTLC silica gel 60 F254 (20 x 10cm; 200um)</t>
  </si>
  <si>
    <t>Human Inflammatory Cytokine Kit</t>
  </si>
  <si>
    <t>80 test</t>
  </si>
  <si>
    <t xml:space="preserve">Iscove’s Modified Dulbecco’s Medium, IMDM (1x) con GlutaMAX-I   </t>
  </si>
  <si>
    <t>L- Glutamine para MEM de EAGLE (200 mM) 100X</t>
  </si>
  <si>
    <t>LB agar en polvo (lennox L agar)</t>
  </si>
  <si>
    <t>Lipofectamine</t>
  </si>
  <si>
    <t>0,3 ML</t>
  </si>
  <si>
    <t>Mascaras filtradora de vapores</t>
  </si>
  <si>
    <t>Mascaras tipo Respirador contra partículas N95</t>
  </si>
  <si>
    <t>500 mL</t>
  </si>
  <si>
    <t>500 ml</t>
  </si>
  <si>
    <t>Medio DMEM 4.5 g/L Glucose w/ L-Gln</t>
  </si>
  <si>
    <t>Medio RPMI 1640 con glutabio Liquido 1X</t>
  </si>
  <si>
    <t>Mezcla Maestra rapida de SYBR Green para PCR en tiempo real</t>
  </si>
  <si>
    <t>1920 x 20 ul reacciones ó 500 reacciones</t>
  </si>
  <si>
    <t>MicroAmp Optical 8-tubes Strip (0.2 mL) sin tapa.  applied Biosystems by LIFE TECHNOLOGIES REF. 4316567</t>
  </si>
  <si>
    <t>Capax125 strips</t>
  </si>
  <si>
    <t>MicroAmp Optical 96-well Reaction Plate with Bardcode applied Biosystems by LIFE TECHNOLOGIES REF. 4306737</t>
  </si>
  <si>
    <t>Microespatula en acero inoxidable de doble punta (una tipo cuchara y otra tipo espatula)</t>
  </si>
  <si>
    <t>Micropipeta multicanal 10-200 ul</t>
  </si>
  <si>
    <t>MitoSOX™ Red mitochondrial superoxide indicator *for live-cell imaging</t>
  </si>
  <si>
    <t>10 Vial x cada uno de 50 ug</t>
  </si>
  <si>
    <t xml:space="preserve">1 mL </t>
  </si>
  <si>
    <t xml:space="preserve">Mouse Anti-Human EpCAM. Clone  EBA-1, conjugated PE. Aplicación citometria de flujo </t>
  </si>
  <si>
    <t>1 mL</t>
  </si>
  <si>
    <t>Kit</t>
  </si>
  <si>
    <t xml:space="preserve">Opti-MEM I Reduced Serum Media </t>
  </si>
  <si>
    <t>Paño absorbente WyPall</t>
  </si>
  <si>
    <t>Rollo de 80 paños de 42 x 28 cm., color blanco. Caja de 6 rollos.</t>
  </si>
  <si>
    <t>Papel filtro cualitativo en circulo No 1 (185mm; 120 y 9mm)</t>
  </si>
  <si>
    <t>Papel Parafilm® de 38 m x 10cm</t>
  </si>
  <si>
    <t>Rollo de 38 m</t>
  </si>
  <si>
    <t>Penicilina 10000 UI/Estreptomicina 10000 ug</t>
  </si>
  <si>
    <t>Peróxido de hidrógeno</t>
  </si>
  <si>
    <t>Frasco x 500 mL</t>
  </si>
  <si>
    <t>Phospho-AKT1 (Thr308) Polyclonal Antibody (Rabbit)  Cell signaling</t>
  </si>
  <si>
    <t xml:space="preserve">Vial </t>
  </si>
  <si>
    <t>Pierce™ ECL Plus Western Blotting Substrate</t>
  </si>
  <si>
    <t>Pipeta en plastico (tipo Pasteur). No estéril. Graduada. Volumen 3 mL</t>
  </si>
  <si>
    <t>Pipeta graduada. En vidrio. Volumen 1 mL</t>
  </si>
  <si>
    <t>Pipeta graduada. En vidrio. Volumen 10 mL</t>
  </si>
  <si>
    <t>Pipeta graduada. En vidrio. Volumen 2 mL</t>
  </si>
  <si>
    <t>Pipeta graduada. En vidrio. Volumen 5 mL</t>
  </si>
  <si>
    <t>Pipeta Pasteur vidrio</t>
  </si>
  <si>
    <t>Pipeteador en plastico. Para pipetas de volumen de 1 a 2mL</t>
  </si>
  <si>
    <t>Pipeteador en plastico. Para pipetas de volumen de 10 mL</t>
  </si>
  <si>
    <t>Pipeteador en plastico. Para pipetas de volumen de 5 mL</t>
  </si>
  <si>
    <t>Piruvato de Sodio 100 mM (100X)</t>
  </si>
  <si>
    <t>Frasco x 5 mg</t>
  </si>
  <si>
    <t>Prestained Protein Molecular Weight Marker (10-180KDa)</t>
  </si>
  <si>
    <t>Probeta en vidrio. Graduada. Con base en plástico. Clase A. Capacidad 10 mL</t>
  </si>
  <si>
    <t>Probeta en vidrio. Graduada. Con base en plástico. Clase A. Capacidad 100 mL</t>
  </si>
  <si>
    <t>Probeta en vidrio. Graduada. Con base en plástico. Clase A. Capacidad 250 mL</t>
  </si>
  <si>
    <t>Probeta en vidrio. Graduada. Con base en plástico. Clase A. Capacidad 50 mL</t>
  </si>
  <si>
    <t>Probeta en vidrio. Graduada. Con base en plástico. Clase A. Capacidad 500 mL</t>
  </si>
  <si>
    <t xml:space="preserve">Puntas amarillas  con filtro Axigen RNAse free DNAse free &amp; pyrogen safe 10-100uL </t>
  </si>
  <si>
    <t>Caja por 10 Rackx96</t>
  </si>
  <si>
    <t>Puntas azules con filtro Axigen RNAse free DNAse free &amp; pyrogen safe 100-100uL</t>
  </si>
  <si>
    <t xml:space="preserve">Puntas blancas  con filtro Axigen RNAse free DNAse free &amp; pyrogen safe 0.1-10 uL </t>
  </si>
  <si>
    <t>Rack para puntas com tapa.  Autoclavable de polipropileno - 0,1-10 uL.  Libre de DNAse y RNAse</t>
  </si>
  <si>
    <t xml:space="preserve">Caja </t>
  </si>
  <si>
    <t>Rack para puntas com tapa.  Autoclavable de polipropileno - 2- 200 uL. Libre de DNAse y RNAse</t>
  </si>
  <si>
    <t>Rack para puntas com tapa.  Autoclavable de polipropileno - 50-1000 uL. Libre de DNAse y RNAse</t>
  </si>
  <si>
    <t>Raspadores de células (Cell Scrapers) x 18 cm</t>
  </si>
  <si>
    <t>Reactivo TRIzol para el aislamiento de RNA</t>
  </si>
  <si>
    <t>200 mL</t>
  </si>
  <si>
    <t>Reservorio para uso de micropipetas multicanal</t>
  </si>
  <si>
    <t>RIPA Lysis and Extraction Buffer</t>
  </si>
  <si>
    <t>Rnase OUT Ribonuclease inhibitor Invitrogen Cat. 10777-019</t>
  </si>
  <si>
    <t>Silica gel R60 column chromatography (0,063-0,200mm)</t>
  </si>
  <si>
    <t>Silica RP18 (40-63um)</t>
  </si>
  <si>
    <t>Solución Buffer compatible con Western blot, 10X que al diluirse contiene 25 mM de Tris, 192 mM de glicina,  pH de 8,3</t>
  </si>
  <si>
    <t>1 litro</t>
  </si>
  <si>
    <t>5x50 ul</t>
  </si>
  <si>
    <t>Sonda fluorogenica para la deteccion de especies reactivas del oxigeno de localizacion nuclear y mitococondrial con espectro de excitación/emision de 485/520 (CellROX® Green Reagent, for oxidative stress detection )</t>
  </si>
  <si>
    <t>Soportes de plastico para tubos de 15ml y 50 ml</t>
  </si>
  <si>
    <t>soportes individuales para laboratorio</t>
  </si>
  <si>
    <t>Suero Fetal Bovino</t>
  </si>
  <si>
    <t>SuperSignal West Dura Extended Duration
Subatrate. (limite de detección de fentogramos o baja sensibilidad)</t>
  </si>
  <si>
    <t>Tampon PBS 10x (sin calcio ni magnesio).</t>
  </si>
  <si>
    <t>Tanque nitrógeno líquido (7 L)</t>
  </si>
  <si>
    <t>Tapaboca elastico</t>
  </si>
  <si>
    <t>Tiras indicadoras del pH - Indicadores universal - pH 0 - 14</t>
  </si>
  <si>
    <t>Caja con 100 unidades (tiras)</t>
  </si>
  <si>
    <t>TLC silica gel 60 F254 25 folios de aluminio 20 x 20 cm</t>
  </si>
  <si>
    <t>Caja con 25 cromatoplacas (folios)</t>
  </si>
  <si>
    <t>TLC silica gel 60 RP - 18 F254S 20 folios de aluminio 20 x 20 cm</t>
  </si>
  <si>
    <t>Caja con 20 cromatoplacas (folios)</t>
  </si>
  <si>
    <t>Transcriptasa inversa superscript III</t>
  </si>
  <si>
    <t>Trypsin (2.5%) no phenol red</t>
  </si>
  <si>
    <t>Trypsina EDTA 10x</t>
  </si>
  <si>
    <t>Trypsin-EDTA (0,5%)  no phenol red</t>
  </si>
  <si>
    <t>Tubos de ensayo en vidrio 13 x 100 mm (tipo tubos de ensayo para hemólisis)</t>
  </si>
  <si>
    <t>Tubos de ensayo en vidrio 16 x 100 mm</t>
  </si>
  <si>
    <t>Tubos de ensayo en vidrio 16 x 100 mm, con tapa de rosca en teflon</t>
  </si>
  <si>
    <t>Tubos microcentrifuga (libre RNAsa/DNAsa) - Fondo cónico de 2,0 mL</t>
  </si>
  <si>
    <t>Vaso precipitado (Beaker) en vidrio transparente tipo Pyrex. Graduado. Volumen de 100 mL</t>
  </si>
  <si>
    <t>Vaso precipitado (Beaker) en vidrio transparente tipo Pyrex. Graduado. Volumen de 1000 mL</t>
  </si>
  <si>
    <t>Vaso precipitado (Beaker) en vidrio transparente tipo Pyrex. Graduado. Volumen de 250 mL</t>
  </si>
  <si>
    <t>Vaso precipitado (Beaker) en vidrio transparente tipo Pyrex. Graduado. Volumen de 400 mL</t>
  </si>
  <si>
    <t>Vaso precipitado (Beaker) en vidrio transparente tipo Pyrex. Graduado. Volumen de 50 mL</t>
  </si>
  <si>
    <t>Vaso precipitado (Beaker) en vidrio transparente tipo Pyrex. Graduado. Volumen de 600 mL</t>
  </si>
  <si>
    <t>Viales en vidrio ambar, de boca ancha de acuerdo a su capacidad, con tapa rosca en teflon. Capacidad de 10 mL</t>
  </si>
  <si>
    <t>Viales en vidrio ambar, de boca ancha de acuerdo a su capacidad, con tapa rosca en teflon. Capacidad de 20 mL</t>
  </si>
  <si>
    <t>Viales en vidrio ambar, de boca ancha de acuerdo a su capacidad, con tapa rosca en teflon. Capacidad de 25 mL</t>
  </si>
  <si>
    <t>Viales en vidrio ambar, de boca ancha de acuerdo a su capacidad, con tapa rosca en teflon. Capacidad de 5 mL</t>
  </si>
  <si>
    <t>Western Blotting Chemiluminescent Substrates (limite de detección picogramos o alta sensibilidad)</t>
  </si>
  <si>
    <t>Caja x 100</t>
  </si>
  <si>
    <t>Alexa Fluor 568 Goat Anti Mouse IgG (H+L). Marca Molecular Probes/Invitrogen X 0.5ml</t>
  </si>
  <si>
    <t>0,5 ml</t>
  </si>
  <si>
    <t>Dimetil Sulfoxido (DMSO) 99% 1L</t>
  </si>
  <si>
    <t>SUB-CATEGORIA</t>
  </si>
  <si>
    <t>PRESUPUESTO</t>
  </si>
  <si>
    <t>GASTO</t>
  </si>
  <si>
    <t>SALDO</t>
  </si>
  <si>
    <t>Líneas celulares y cepas mutantes</t>
  </si>
  <si>
    <t>TOTALES</t>
  </si>
  <si>
    <t>P8</t>
  </si>
  <si>
    <t>GONA</t>
  </si>
  <si>
    <t>GASES</t>
  </si>
  <si>
    <t>Guante talla s (latex)</t>
  </si>
  <si>
    <t>Soportes</t>
  </si>
  <si>
    <t>Camara Neubauer</t>
  </si>
  <si>
    <t>Puntas de pipeta Axygen 200uL, amarilla, no estéril, Libres de DNAsas/Rnasas, Axygen REF T-200-Y</t>
  </si>
  <si>
    <t>Puntas de pipeta Axygen 10uL,blanca, no estéril, Libres de DNAsas/Rnasas, Axygen REF T-300</t>
  </si>
  <si>
    <t>Paquete x 1000 unidades</t>
  </si>
  <si>
    <t>5 mg</t>
  </si>
  <si>
    <t>Caja x 50</t>
  </si>
  <si>
    <t>kit para cuantificar Glutation Promega - GSH/GSSG-Glo(TM) Assay, 10ml - 10 ml</t>
  </si>
  <si>
    <t>Referencia 3M serie 7500. Unidad</t>
  </si>
  <si>
    <t>Micropipeta Monocanal 0,5 - 10uL</t>
  </si>
  <si>
    <t>Micropipeta Monocanal 10 - 100uL</t>
  </si>
  <si>
    <t>Micropipeta Monocanal 100- 1000uL</t>
  </si>
  <si>
    <t>DAF FM (4-Amino-5-Methylamino-2',7'-Difluorofluorescein Diacetate)</t>
  </si>
  <si>
    <t>1 mg</t>
  </si>
  <si>
    <t>kit</t>
  </si>
  <si>
    <t>Doxorubicin hydrochloride</t>
  </si>
  <si>
    <t>Micropipeta tipo Multicanal de 12 canales con medición de 20-200ul</t>
  </si>
  <si>
    <t>Kit 96 test</t>
  </si>
  <si>
    <t>Puntas para pipetas volumen 1-10μL</t>
  </si>
  <si>
    <t>Caja x 96 unidades</t>
  </si>
  <si>
    <t>Puntas para pipetas volumen 10-100μL</t>
  </si>
  <si>
    <t>Puntas para pipetas volumen 100-1000μL</t>
  </si>
  <si>
    <t>Soporte para pipetas</t>
  </si>
  <si>
    <t>Phosphate Buffered Saline (10X, for Western Blot Washing) - 2L. pH 233.000 0% 233.000 7.4 ± 0.15</t>
  </si>
  <si>
    <t>Bolsa X 500 Unidades</t>
  </si>
  <si>
    <t>Caja x 1000</t>
  </si>
  <si>
    <t>Neurobasal™ Medium (Gibco™). No. Catalogo 21103049</t>
  </si>
  <si>
    <t>GlutaMAX™ Supplement  (Gibco™). No. Catalogo 35050061</t>
  </si>
  <si>
    <t>DMEM:F12 1:1 with HEPES, L-Gln.</t>
  </si>
  <si>
    <t>Metil galato (Sigma)</t>
  </si>
  <si>
    <t>Etil galato (Sigma)</t>
  </si>
  <si>
    <t>MARCA</t>
  </si>
  <si>
    <t>GIBCO</t>
  </si>
  <si>
    <t>SIGMA</t>
  </si>
  <si>
    <t>3M</t>
  </si>
  <si>
    <t>LIFE TECHNOLOGIES</t>
  </si>
  <si>
    <t>FALCON</t>
  </si>
  <si>
    <t>INVITROGEN</t>
  </si>
  <si>
    <t>ABCAM</t>
  </si>
  <si>
    <t>AXIGEN</t>
  </si>
  <si>
    <t>EUROBIO</t>
  </si>
  <si>
    <t>BD</t>
  </si>
  <si>
    <t>PROMEGA</t>
  </si>
  <si>
    <t>MP BIOMEDICALS</t>
  </si>
  <si>
    <t>Medio RPMI  Sin rojo de fenol REF. 11835030</t>
  </si>
  <si>
    <t>KIMBLERY CLARCK</t>
  </si>
  <si>
    <t>Invitrogen Cat. 10297-018</t>
  </si>
  <si>
    <t>Invitrogen Cat. 48190-011</t>
  </si>
  <si>
    <t>microtubos tipo eppendor  1.5 ml.-2.0 ml</t>
  </si>
  <si>
    <t>Puntas de pipeta Axygen 1000uL, azul, no estéril, Libres de DNAsas/Rnasas, Axygen REF T-1000-B</t>
  </si>
  <si>
    <t>Molecular Probes</t>
  </si>
  <si>
    <t xml:space="preserve"> Unidad </t>
  </si>
  <si>
    <t>500 microlitros</t>
  </si>
  <si>
    <t>100 ml</t>
  </si>
  <si>
    <t>100 g</t>
  </si>
  <si>
    <t>Caja x 300 strips</t>
  </si>
  <si>
    <t xml:space="preserve">Caja x 20 plates </t>
  </si>
  <si>
    <t>Caja contiene 20 films/1 compression pad/1 applicator</t>
  </si>
  <si>
    <t xml:space="preserve">Tapabocas tipo N95 industrial para material particulado - referencia 3m™ 8210 respirador para partículas </t>
  </si>
  <si>
    <t xml:space="preserve">Caja x 100 </t>
  </si>
  <si>
    <t xml:space="preserve"> Caja x 100 </t>
  </si>
  <si>
    <t xml:space="preserve"> Caja x 1000 </t>
  </si>
  <si>
    <t>Caja x 200</t>
  </si>
  <si>
    <t>Frasco x 20 L</t>
  </si>
  <si>
    <t>Frasco x 10 gr</t>
  </si>
  <si>
    <t>Frasco x 10 Kg</t>
  </si>
  <si>
    <t>Invitrogen Ref. 18080-044</t>
  </si>
  <si>
    <t>Embudo de separación en vidrio, con llave y tapa en teflon, 2000 mL</t>
  </si>
  <si>
    <t>Embudo de separación en vidrio, con llave y tapa en teflon, 100 mL</t>
  </si>
  <si>
    <t>Embudo de separación en vidrio, con llave y tapa en teflon, 50 mL</t>
  </si>
  <si>
    <t xml:space="preserve">Pinzas metálica de disecación con punta roma (curva), en acero inoxidable </t>
  </si>
  <si>
    <t>Detergente para lavado de material de laboratorio (para uso general, libre de residuos</t>
  </si>
  <si>
    <t>Jeringas plasticas desechable. Volumen 1 mL</t>
  </si>
  <si>
    <t>caja x 100</t>
  </si>
  <si>
    <t>BDNF Polyclonal Antibody, sin conjugar. Disponible para Western blot, e inmunofluorescencia.</t>
  </si>
  <si>
    <t>Anticuerpo policlonal (IgG de conejo) especifico contra Trk-B de rata y ratón, sin conjugar. Disponible para Western blot,  e inmunofluorescencia</t>
  </si>
  <si>
    <t>Anticuerpo policlonal (IgG de conejo) especifico contra la proteína Ki67 de rata y ratón, sin conjugar. Disponible para inmunohistoquímica e inmunocitoquímica</t>
  </si>
  <si>
    <t>Anticuerpo policlonal (IgG de conejo)  Trk-B-fosforilado (Y816) especifico contra de rata y ratón, sin conjugar. Disponible para Western blot,  e inmunofluorescencia</t>
  </si>
  <si>
    <t>Anticuerpo policlonal (IgG de conejo)  NeuN, especifico contra de rata y ratón, sin conjugar. Disponible para Western blot,  e inmunofluorescencia</t>
  </si>
  <si>
    <t xml:space="preserve">Kit de Elisa para detección de citokinas anti y pro-inflamatorias para ser Reconocidas en raton.  </t>
  </si>
  <si>
    <t>8-hydroxy 2 deoxyguanosine ELISA Kit x 96 test</t>
  </si>
  <si>
    <t>Lipid Peroxidation (MDA) Assay Kit (Colorimetric/Fluorometric) x 96 test</t>
  </si>
  <si>
    <t>1000 unidades</t>
  </si>
  <si>
    <t>Suero Fetal Bovino Certificado, Origen USA. Nivel de endotoxinas =5 EU/ml, Nivel de hemoglobina &lt;10 mg/dl. - Registro Sanitario RIV2019-0000025</t>
  </si>
  <si>
    <t>sigma</t>
  </si>
  <si>
    <t>100 μg</t>
  </si>
  <si>
    <t>Anti-MTCO2: (abcam) ab110258 </t>
  </si>
  <si>
    <t>Alexa 568 secondary antibody: (Life Technologies) A11004</t>
  </si>
  <si>
    <t>Life Technologies</t>
  </si>
  <si>
    <t>Sigma</t>
  </si>
  <si>
    <t>Anti-β Actin: (Santa Cruz Biotechnology) sc-47778 </t>
  </si>
  <si>
    <t>200mg/ml</t>
  </si>
  <si>
    <t>Santa Cruz Biotechnology</t>
  </si>
  <si>
    <t>Formalin (Paraformaldehído 4 %, glutaraldehído 0,1 %)</t>
  </si>
  <si>
    <t>Tween 20: 1 L</t>
  </si>
  <si>
    <t>Litro</t>
  </si>
  <si>
    <t>Agua en Botella Estéril, botella por 500 ml</t>
  </si>
  <si>
    <t>Medio de montaje Mowiol: 100 g</t>
  </si>
  <si>
    <t>Reactivo MTT (sal de azul de tetrazolium)  Referencia M2128 por 10 gr Sigma</t>
  </si>
  <si>
    <t>MicroAmp Optical 8-cap Strip applied Biosystems by LIFE TECHNOLOGIES  REF. 4323032</t>
  </si>
  <si>
    <t>MicroAmp Optical Adhesive Film Kit applied Biosystems by LIFE TECHNOLOGIES REF. 4313663</t>
  </si>
  <si>
    <t>Sigma Catalogo P6407</t>
  </si>
  <si>
    <t>Random primers Invitrogen Cat. 48190-011</t>
  </si>
  <si>
    <t xml:space="preserve">Tubos de citometría sin tapa (Referencia 352008) </t>
  </si>
  <si>
    <t>Reactivo Folin–Ciocalteu</t>
  </si>
  <si>
    <t>Frasco x 250 mL</t>
  </si>
  <si>
    <t>Acetato de potasio</t>
  </si>
  <si>
    <t xml:space="preserve">Cloruro de aluminio hexahidratado </t>
  </si>
  <si>
    <t>Filtros para Jeringa 13 mm diámetro, membrana dePTFE de 0,45 micrómetros</t>
  </si>
  <si>
    <t>Bolsa x 100</t>
  </si>
  <si>
    <t>Nancy-520 DNA Gel Stain</t>
  </si>
  <si>
    <t>Vial 500 microlitros</t>
  </si>
  <si>
    <t>Frasco ámbar de vidrio 5 mL con tapa</t>
  </si>
  <si>
    <t>unidad</t>
  </si>
  <si>
    <t>Kit de cuantificación Qubit™ dsDNA HS Assay Kit</t>
  </si>
  <si>
    <t>500 muestras</t>
  </si>
  <si>
    <t>Taq DNA Polymerase</t>
  </si>
  <si>
    <t>vial 250 unidades</t>
  </si>
  <si>
    <t>1 vial (500ul)</t>
  </si>
  <si>
    <t xml:space="preserve">Invitrogen </t>
  </si>
  <si>
    <t xml:space="preserve">PageRulerTM Plus Prestained Protein Ladder, 10 to 250 kDa </t>
  </si>
  <si>
    <t>Thermo Fisher Scientific</t>
  </si>
  <si>
    <t xml:space="preserve">200 mL </t>
  </si>
  <si>
    <t xml:space="preserve">Glicina </t>
  </si>
  <si>
    <t>1 Kg</t>
  </si>
  <si>
    <t>BIO-RAD</t>
  </si>
  <si>
    <t xml:space="preserve">Tris </t>
  </si>
  <si>
    <t>30% Acrylamide/Bis Solution, 29:1</t>
  </si>
  <si>
    <t>1 caja (40 paquetes)</t>
  </si>
  <si>
    <t>INVITROGEN THERMO SCIENTIFIC</t>
  </si>
  <si>
    <t>Jeringas plasticas desechable. Volumen 5 mL</t>
  </si>
  <si>
    <t>Jeringas plasticas desechable. Volumen 50 mL</t>
  </si>
  <si>
    <t xml:space="preserve">Filtro jeringa, 13mm, PTFE Hydrofobico, membrana 0.22 μm. </t>
  </si>
  <si>
    <t>Algodón desengrasado, blanco, neutro</t>
  </si>
  <si>
    <t>Pipeta volumétrica (aforada). En vidrio. Volumen 10 mL</t>
  </si>
  <si>
    <t>Pipeta volumétrica (aforada). En vidrio. Volumen 5 mL</t>
  </si>
  <si>
    <t>Pipeta volumétrica (aforada). En vidrio. Volumen 1 mL</t>
  </si>
  <si>
    <t>Pipeta volumétrica (aforada). En vidrio. Volumen 20 mL</t>
  </si>
  <si>
    <t>Mortero y mazo para maceración en porcelana 250 mL</t>
  </si>
  <si>
    <t>Mortero y mazo para maceración en porcelana 500 mL</t>
  </si>
  <si>
    <t>Bureta Digitale. Vol . 25 mL</t>
  </si>
  <si>
    <t>Alcoholímetro</t>
  </si>
  <si>
    <t>Aro metálico con nuez</t>
  </si>
  <si>
    <t>Erlenmeyer en vidrio transparente,  sin boca esmerilada y con desprendimiento lateral. Volumen 500 L</t>
  </si>
  <si>
    <t>Erlenmeyer en vidrio transparente, sin boca esmerilada y sin desprendimiento lateral. Volumen 500 mL</t>
  </si>
  <si>
    <t>Erlenmeyer en vidrio transparente, sin boca esmerilada y sin desprendimiento lateral. Volumen 250 mL</t>
  </si>
  <si>
    <t>Pera pipeteadora universal</t>
  </si>
  <si>
    <t>Pipeta graduada. En vidrio. Volumen 20 mL</t>
  </si>
  <si>
    <t xml:space="preserve">Co2 pipeta con Cifon </t>
  </si>
  <si>
    <t>Toallitas para tareas delicadas Kimtech Kimwipes EX-L</t>
  </si>
  <si>
    <t>Gradillas para viales (96 puestos)</t>
  </si>
  <si>
    <t>Balón de fondo redondo 250 mL</t>
  </si>
  <si>
    <t>Balón de fondo redondo 500 mL</t>
  </si>
  <si>
    <t>Reactivo Folin &amp; Ciocalteu (Referencia 47641)</t>
  </si>
  <si>
    <t>2-aminoethyl diphenylborinate 97%</t>
  </si>
  <si>
    <t>p-Anisaldehyde 98%</t>
  </si>
  <si>
    <t>Clorhidrato de hidroxilamina R.A</t>
  </si>
  <si>
    <t>Cloruro de aluminio R.A (≥ 98%)</t>
  </si>
  <si>
    <t>Cloruro de zinc R.A (≥ 98%)</t>
  </si>
  <si>
    <t>Cloruro férrico R.A  (≥ 97%)</t>
  </si>
  <si>
    <t>Magnesio metálico R.A</t>
  </si>
  <si>
    <t>Reactivo de Dragendorff solución</t>
  </si>
  <si>
    <t>Reactivo de Erlich</t>
  </si>
  <si>
    <t>Disolvente 10 -20 comercial (industrial)</t>
  </si>
  <si>
    <t>Diclorometano comercial (industrial)</t>
  </si>
  <si>
    <t>Dimetilsulfoxido deuterado (DMSO-d6) para RMN</t>
  </si>
  <si>
    <t>Silica gel R60 column chromatography (0,004 - 0,063)</t>
  </si>
  <si>
    <t>HPTLC Silica gel 60 RP-18 F254 (10 x 10cm; 200um)</t>
  </si>
  <si>
    <t>Insertos en vidrio transparente para viales de HPLC de 9mm, con base en polímero plastico, de volumen entre 250 y 300 uL.</t>
  </si>
  <si>
    <t>Respirador 3m 6200 Talla M</t>
  </si>
  <si>
    <t>caja x 25</t>
  </si>
  <si>
    <t>paquete en rollo</t>
  </si>
  <si>
    <t>pipeta x 25 kg</t>
  </si>
  <si>
    <t>Paquete con 60 cajas (280 tollas por caja)</t>
  </si>
  <si>
    <t>50 g</t>
  </si>
  <si>
    <t>litros</t>
  </si>
  <si>
    <t>Merck</t>
  </si>
  <si>
    <t>Caja con 25 unidades (placas; plates)</t>
  </si>
  <si>
    <t>NiosH 3M</t>
  </si>
  <si>
    <t>Kit ATP Bioluminescence Assay Kit HS II Número Catálogo 11699709001 de Roche</t>
  </si>
  <si>
    <t>Roche</t>
  </si>
  <si>
    <t>Kit Legendplex Human Inflammation panel 1 Número de catálogo 740809 de Biolegend</t>
  </si>
  <si>
    <t>Biolegend</t>
  </si>
  <si>
    <t>Stemcell RosetteSep™ Human Monocyte Enrichment Cocktail Número de catálogo 15068 (procesamiento de 200mL de sangre total) de Stemcell Technologies</t>
  </si>
  <si>
    <t>Stemcell Technologies</t>
  </si>
  <si>
    <t>(Botella x 100 ml), Paquete por 6 unidades, 100 ml</t>
  </si>
  <si>
    <t>Tubos de RMN, 5mm de diametro externo, parede delgada (fina)</t>
  </si>
  <si>
    <t>Paquete x 5 unidades</t>
  </si>
  <si>
    <t>Jeringas plasticas desechable. Volumen 2 mL</t>
  </si>
  <si>
    <t>caja x 100 unidades</t>
  </si>
  <si>
    <t>Aguja hipodermica estéril calibre 22</t>
  </si>
  <si>
    <t>Aguja hipodermica estéril calibre 24</t>
  </si>
  <si>
    <t>Cateter intravenoso estéril calibre 24</t>
  </si>
  <si>
    <t>caja x 50 unidades</t>
  </si>
  <si>
    <t>Tubo de extracción de sangre capilar, tipo Microtainer® , con heparina, volumen 0,5 mL</t>
  </si>
  <si>
    <t>caja x 200 unidades</t>
  </si>
  <si>
    <t>Gasa estéril</t>
  </si>
  <si>
    <t>Caja x 24 unidades</t>
  </si>
  <si>
    <t>Cartuchos de extracción en fase sólida (SPE), C18. Volumen 1mL</t>
  </si>
  <si>
    <t>Cartuchos de extracción en fase sólida (SPE), C18. Volumen 3mL</t>
  </si>
  <si>
    <t>Cycloastragenol (≥ 95%)</t>
  </si>
  <si>
    <t>No. DE ITEM</t>
  </si>
  <si>
    <t>PRECIO UNITARIO</t>
  </si>
  <si>
    <t>PRECIO TOTAL</t>
  </si>
  <si>
    <t>dNTP Set 100mM Invitrogen Cat. 10297-018</t>
  </si>
  <si>
    <t>Goat anti-Mouse IgG H&amp;L (Alexa Flour 488) (Invitrogen™)</t>
  </si>
  <si>
    <t>Goat anti-Rabbit IgG (H+L) Secondary
Antibody, Alexa Fluor 488 conjugate for IF, ICC and Flow Marca INVITROGEN THERMO SCIENTIFIC</t>
  </si>
  <si>
    <t>Poly-Dlysine hydrobromide P- Sigma Catalogo P6407</t>
  </si>
  <si>
    <t>Quercetina (≥ 95%)</t>
  </si>
  <si>
    <t>Anti-Alpha Tubulin: (Sigma) T5168</t>
  </si>
  <si>
    <t xml:space="preserve">Tris Buffered Saline Packs - sobres para preparar 500 ml de una solución 25 mM de Tris, 0.15M de NaCl, pH 7.2. </t>
  </si>
  <si>
    <t>Agua libre de RNAasa UltraPure Distiled Water que sea apta para biología molecular</t>
  </si>
  <si>
    <t xml:space="preserve">IGEPAL CA - 630 líquido viscoso </t>
  </si>
  <si>
    <t>Frasco x 100 ml</t>
  </si>
  <si>
    <t>Persulfato de Amonio para electroforesis &gt;98%</t>
  </si>
  <si>
    <t>Frasco x 25 g</t>
  </si>
  <si>
    <t>Albumina Sérica Bovina, heat shock fraction, pH 5.2 &gt;96%</t>
  </si>
  <si>
    <t>Frasco x 100 mg</t>
  </si>
  <si>
    <t>PMSF (fluoruro de fenilmetilsulfonilo) inhibidor de proteasas</t>
  </si>
  <si>
    <t>Frasco x 10 g</t>
  </si>
  <si>
    <t>TEMED (Tetramethylethylenediamina)</t>
  </si>
  <si>
    <t>Frasco x 50 mL</t>
  </si>
  <si>
    <t>Frascos reagente graduado (Tipo Schott®), en vidrio transparente (en borosilicato), con tapa rosca azul,, con dispensador antigotas. Capacidad 100 mL</t>
  </si>
  <si>
    <t xml:space="preserve"> Referencia 101222 Biolegend.  </t>
  </si>
  <si>
    <t xml:space="preserve">Berberina </t>
  </si>
  <si>
    <t xml:space="preserve">Nitrogeno líquilo </t>
  </si>
  <si>
    <t>Hielo Seco</t>
  </si>
  <si>
    <t>Kg</t>
  </si>
  <si>
    <t xml:space="preserve">Nitrato de bismuto </t>
  </si>
  <si>
    <t xml:space="preserve">Yoduro de potasio </t>
  </si>
  <si>
    <t>Frasco 500 g</t>
  </si>
  <si>
    <t xml:space="preserve">Frasco 1000 mL </t>
  </si>
  <si>
    <t>Cloruro de mercurio</t>
  </si>
  <si>
    <t>Frasco 100 g</t>
  </si>
  <si>
    <t>2,2-Diphenyl-1-picrylhydrazyl (DPPH)</t>
  </si>
  <si>
    <t>Frasco de 5 g</t>
  </si>
  <si>
    <t xml:space="preserve">Persulfato de potasio </t>
  </si>
  <si>
    <t>Trolox</t>
  </si>
  <si>
    <t>Frasco 500 mg</t>
  </si>
  <si>
    <t>2,3,5 Triphenyl tetrazolium chloride</t>
  </si>
  <si>
    <t>4-Nitrophenyl β-D-xylopyranoside</t>
  </si>
  <si>
    <t>Frasco 1 g</t>
  </si>
  <si>
    <t>4-Nitrophenyl β-D-cellobioside</t>
  </si>
  <si>
    <t>4-Nitrophenyl phosphate</t>
  </si>
  <si>
    <t>50  tabletas</t>
  </si>
  <si>
    <t>4-Nitrophenyl sulphate</t>
  </si>
  <si>
    <t>4-Nitrophenyl N-acetyl-β-D-glucosaminide</t>
  </si>
  <si>
    <t>4-Methylumbelliferyl β-D-cellobioside</t>
  </si>
  <si>
    <t>Frasco 100 mg</t>
  </si>
  <si>
    <t>4-Methylumbelliferyl β -D-glucopyranoside</t>
  </si>
  <si>
    <t>4-Methylumbelliferyl phosphate</t>
  </si>
  <si>
    <t>4-Methylumbelliferyl N-acetyl-β-D-glucosaminide</t>
  </si>
  <si>
    <t>4-Nitrophenyl α-D-xylopyranoside</t>
  </si>
  <si>
    <t>4-Methylumbelliferyl-β-D-xylopyranoside</t>
  </si>
  <si>
    <t xml:space="preserve">Humus de lombriz (Líquido) </t>
  </si>
  <si>
    <t>Penetrometro de bolsillo para suelo</t>
  </si>
  <si>
    <t>Penetrometro lang</t>
  </si>
  <si>
    <t>Tamices de aluminio con malla de 25 a 4000 um</t>
  </si>
  <si>
    <t xml:space="preserve">Juego </t>
  </si>
  <si>
    <t xml:space="preserve">Colador de metal </t>
  </si>
  <si>
    <t>Prensa botánica mandera 5 cm</t>
  </si>
  <si>
    <t xml:space="preserve">Martillo mazo de madera </t>
  </si>
  <si>
    <t xml:space="preserve">Bomba de aspersión manual </t>
  </si>
  <si>
    <t>Lavador de ojos portátil</t>
  </si>
  <si>
    <t>Empacadora al vacio portatil</t>
  </si>
  <si>
    <t>Libro de bolsillo de campo</t>
  </si>
  <si>
    <t xml:space="preserve">Papel vinipel </t>
  </si>
  <si>
    <t>rollo</t>
  </si>
  <si>
    <t xml:space="preserve">Toallas de papel </t>
  </si>
  <si>
    <t>paquete</t>
  </si>
  <si>
    <t>Plantador manual de punta</t>
  </si>
  <si>
    <t>Dispensador plástido de semillas para jardineria</t>
  </si>
  <si>
    <t>ATCC. CRL3254-S</t>
  </si>
  <si>
    <t>Caldo BHI</t>
  </si>
  <si>
    <t>500 g</t>
  </si>
  <si>
    <t>DMSO para cultivo celular</t>
  </si>
  <si>
    <t>Lipofectamina 3000</t>
  </si>
  <si>
    <t>750 ul</t>
  </si>
  <si>
    <t>DNAasas para biología molecular</t>
  </si>
  <si>
    <t>MINI-protean (cámara de electroforesis vertical )</t>
  </si>
  <si>
    <t>Inhibidor RNAasas para biología molecular</t>
  </si>
  <si>
    <t>2000 unidades</t>
  </si>
  <si>
    <t>Placa de 12 pozos con tapa para cultivo adherentes</t>
  </si>
  <si>
    <t>Caja x 50 unidades</t>
  </si>
  <si>
    <t>Placa de 6 pozos con tapa para cultivo adherentes</t>
  </si>
  <si>
    <t>Placa de 96 pozos con tapa para cultivo adherentes</t>
  </si>
  <si>
    <t>Placa de 96 pozos con tapa no cultivo (sin tapa)</t>
  </si>
  <si>
    <t>Pipetas Pasteur de plástico  de 10 ml</t>
  </si>
  <si>
    <t xml:space="preserve">Annexin V-FITC Apoptosis Detection Kit </t>
  </si>
  <si>
    <t>1 kit</t>
  </si>
  <si>
    <t>0.1 mg</t>
  </si>
  <si>
    <t>Novus Biological</t>
  </si>
  <si>
    <t>ABHD6  antibody policlonal (NBP3-05277)</t>
  </si>
  <si>
    <t>Lpcat1 antibody policlonal (NBP3-04963)</t>
  </si>
  <si>
    <t>AMPK antibody policlonal (NB100-239)</t>
  </si>
  <si>
    <t>Phospho-AMPKα (Thr172) Antibody (50081)</t>
  </si>
  <si>
    <t>Cel signaling</t>
  </si>
  <si>
    <t>ACC antibody policlonal (NBP2-89114)</t>
  </si>
  <si>
    <t>Phospho-Acetyl-CoA Carboxylase (Ser79) antibody (NBP3-05407)</t>
  </si>
  <si>
    <t>ADRP antibody policlonal (NB110-40877)</t>
  </si>
  <si>
    <t>ACOT1 antibody (que detecte ACOT1 humano) policlonal (NBP2-54709)</t>
  </si>
  <si>
    <t>ACOT2 antibody (que detecte ACOT2 humano) policlonal (NBP2-92161)</t>
  </si>
  <si>
    <t>1 caja</t>
  </si>
  <si>
    <t>Ortovanadato solución lista para usar</t>
  </si>
  <si>
    <t>1 l</t>
  </si>
  <si>
    <t xml:space="preserve">YPD Growth Medium </t>
  </si>
  <si>
    <t xml:space="preserve">YPD Agar Medium </t>
  </si>
  <si>
    <t xml:space="preserve">Minimal SD agar Base </t>
  </si>
  <si>
    <t>Retrotranscriptasa para biología molecular</t>
  </si>
  <si>
    <t>2000 U</t>
  </si>
  <si>
    <t>X-Gal (sustrato de la β galactosidasa)</t>
  </si>
  <si>
    <t>1 gr</t>
  </si>
  <si>
    <t>Sonicated Salmon Sperm DNA</t>
  </si>
  <si>
    <t>Ampicillin (sal de sodio)</t>
  </si>
  <si>
    <t>Enzima de restricción  HindDIII</t>
  </si>
  <si>
    <t>5000 U</t>
  </si>
  <si>
    <t>Enzima de restricción MLuI</t>
  </si>
  <si>
    <t>PVDF/Filter Paper Sandwich, 0.2 µm pore size</t>
  </si>
  <si>
    <t>Roll</t>
  </si>
  <si>
    <t>qPCR MASTER MIX</t>
  </si>
  <si>
    <t>500 rxn (4 x 1.25 ml)</t>
  </si>
  <si>
    <t>XhoI enzima de restricción</t>
  </si>
  <si>
    <t>EcoRI enzima de restricción</t>
  </si>
  <si>
    <t>Vimentina antibody policlonal (NBP1-31327)</t>
  </si>
  <si>
    <t>MMP9 antibody (NBP1-57940)</t>
  </si>
  <si>
    <t>Caspase-3 Antibody (31A1067) - (Pro and Active) (NB100-56708)</t>
  </si>
  <si>
    <t>Annexin V‐Phycoerythrin (PE) Kit</t>
  </si>
  <si>
    <t>ATGL antibody (NB110-41536)</t>
  </si>
  <si>
    <t>BrDU (5-Bromo-2´ desoxiuridina)</t>
  </si>
  <si>
    <t>250 mg</t>
  </si>
  <si>
    <t>BrDU antibody (NBP2-14890)</t>
  </si>
  <si>
    <t>Trizma base</t>
  </si>
  <si>
    <t>Sulfato de Kanamicina</t>
  </si>
  <si>
    <t>5 o 25 g</t>
  </si>
  <si>
    <t>Proteinasa K Powder (≥30 U/mg)</t>
  </si>
  <si>
    <t xml:space="preserve">Medio RPMI 1640 with HEPES and L-Gln, se debe tener encuenta las fechas de vencimiento de este insumo </t>
  </si>
  <si>
    <t>Coctail de inhibidores de proteasas que contengan AEBSF, aprotinina, bebstatina, EDTA, leupeptina</t>
  </si>
  <si>
    <t>variable</t>
  </si>
  <si>
    <t>Frascos de cultivo de 25 cm2 con filtro</t>
  </si>
  <si>
    <t>Caja x 360</t>
  </si>
  <si>
    <t>Frascos de cultivo de 75 cm2 con filtro</t>
  </si>
  <si>
    <t>Placas para cultivo celular de 24 pozos fondo plano, esteriles</t>
  </si>
  <si>
    <t>Caja x 72</t>
  </si>
  <si>
    <t>Tubos para centrifuga de 15 ml</t>
  </si>
  <si>
    <t>Paquete x 50 unidades</t>
  </si>
  <si>
    <t>Tubos para centrifuga de 50 ml</t>
  </si>
  <si>
    <t>Paquete x 25 unidades</t>
  </si>
  <si>
    <t>2,2′-Azino-bis(3-ethylbenzothiazoline-6-sulfonic acid) diammonium salt</t>
  </si>
  <si>
    <t>Ágar Ágar</t>
  </si>
  <si>
    <t>DAGLα antibody policlonal (NBP2-31856)</t>
  </si>
  <si>
    <t>DAGLβ antibody policlonal (NBP1-69662)</t>
  </si>
  <si>
    <t>kg</t>
  </si>
  <si>
    <t xml:space="preserve">Alcohol antiséptico 70%  </t>
  </si>
  <si>
    <t>20 Litros</t>
  </si>
  <si>
    <t>Bolsas tipo Ziploc (15.5 x 23.0 cms)</t>
  </si>
  <si>
    <t>Caja de petri plastico (pequeña) 35 x 10 mm</t>
  </si>
  <si>
    <t>Cartucho químico para vapores orgánicos 6001</t>
  </si>
  <si>
    <t>Espatula en acero inoxidable, con base en madera</t>
  </si>
  <si>
    <t>Espatula en acero inoxidable, con base en plástico</t>
  </si>
  <si>
    <t>Gorro desechable</t>
  </si>
  <si>
    <t>Laminas (cubre)circulares REF: 10220015CE citoglas medida 15 mm</t>
  </si>
  <si>
    <t>Matraz volumetrico clase A vidrio borosilicatoTAPON PE 100 mL</t>
  </si>
  <si>
    <t>Matraz volumetrico clase A vidrio borosilicatoTAPON PE 1000 mL</t>
  </si>
  <si>
    <t>Matraz volumetrico clase A vidrio borosilicatoTAPON PE 2000 mL</t>
  </si>
  <si>
    <t>Matraz volumetrico clase A vidrio borosilicatoTAPON PE 5 mL</t>
  </si>
  <si>
    <t>Matraz volumetrico clase A vidrio borosilicatoTAPON PE 500 mL</t>
  </si>
  <si>
    <t>CATEGORIA</t>
  </si>
  <si>
    <t>solventes NO controlados</t>
  </si>
  <si>
    <t>Solventes NO controlados</t>
  </si>
  <si>
    <t>Reactivos analiticos y enzimáticos</t>
  </si>
  <si>
    <t>Anticuerpos y reactivos para  biología celular</t>
  </si>
  <si>
    <t>Acetato de metilo grado analítico</t>
  </si>
  <si>
    <t>Acetonitrilo grado HPLC</t>
  </si>
  <si>
    <t>Acetonitrilo grado LC-MS</t>
  </si>
  <si>
    <t>Acido 3,5- dinitrobenzoico R.A</t>
  </si>
  <si>
    <t>Acido acético glacial</t>
  </si>
  <si>
    <t>Acido caféico (≥ 95%)</t>
  </si>
  <si>
    <t>Acido fórmico grado analítico</t>
  </si>
  <si>
    <t>Acido fórmico grado LC-MS</t>
  </si>
  <si>
    <t>Acido gálico (≥ 95%)</t>
  </si>
  <si>
    <t>Acido nítrico</t>
  </si>
  <si>
    <t>Acido p-cumarico (≥ 95%)</t>
  </si>
  <si>
    <t>Acido Pícrico R.A</t>
  </si>
  <si>
    <t>Acrilamida-bis solución lista para usar</t>
  </si>
  <si>
    <t>Agua grado LC-MS</t>
  </si>
  <si>
    <t>Agitadores de vidrio cuerpo recto de 9mmx30cm</t>
  </si>
  <si>
    <t>Anticuerpo Alexa Fluor 700 anti - mouse/human CD11b Antibody</t>
  </si>
  <si>
    <t>B-27™ Supplement (50X), serum free (Gibco™).</t>
  </si>
  <si>
    <t>Batas desechable completa con cierre atrás talla S</t>
  </si>
  <si>
    <t>Bureta graduada de vidrio clase a 10ml llave ptfe graduación 0,05ml</t>
  </si>
  <si>
    <t>C-Myc antibody (que detecte c-Myc humano) policlonal (NB600-336)</t>
  </si>
  <si>
    <t>Ciclohexano grado analítico</t>
  </si>
  <si>
    <t>Criovial 2mL pp con disco de silicona, autosostenible, rango de temperatura -196 a 121ºC graduado, libre de DNAsa, RNAsa, pirogenos, adn, esteriles, tapa interna - Material: polipropileno</t>
  </si>
  <si>
    <t>Diclorometano grado analítico</t>
  </si>
  <si>
    <t>Diclorometano grado HPLC</t>
  </si>
  <si>
    <t>Dietilamina grado analítico</t>
  </si>
  <si>
    <t>Guante de nitrilo talla S</t>
  </si>
  <si>
    <t>Guante nitrilo talla L - referencia g10</t>
  </si>
  <si>
    <t>Guante nitrilo talla M - referencia g10</t>
  </si>
  <si>
    <t>Guante nitrilo talla S - referencia g10</t>
  </si>
  <si>
    <t>IFN-y Recombinant Human Protein X 100μg</t>
  </si>
  <si>
    <t>MAGlipase antibody policlonal (NBP2-19380)</t>
  </si>
  <si>
    <t>Máscara media cara: respiradores de media pieza facial . talla L -  referencia 3m™ serie 7500</t>
  </si>
  <si>
    <t>Máscara media cara: respiradores de media pieza facial . talla M -  referencia 3m™ serie 7500</t>
  </si>
  <si>
    <t>Máscara media cara: respiradores de media pieza facial . talla S -  referencia 3m™ serie 7500</t>
  </si>
  <si>
    <t xml:space="preserve">Microplatos de 96 pozos (Poliestireno, Fondo plano, Con tapa, Esteriles, para TC) </t>
  </si>
  <si>
    <t>Mouse Anti-Human CD24. clone ML5, conjugated FITC. Aplicación citometria de flujo</t>
  </si>
  <si>
    <t>Papel filtro cualitativo en circulo No 2 (185mm; 120 y 9mm)</t>
  </si>
  <si>
    <t>Pelicula de rayos X lucentblue Hojas,5*7 100 Hojas</t>
  </si>
  <si>
    <t>Pinza metalica con nuez P/BALON apertura 4CM</t>
  </si>
  <si>
    <t>Protein Carbonyl ELISA Kit x 96 test (ab238536)</t>
  </si>
  <si>
    <t xml:space="preserve">Resveratrol ≥99% (HPLC) </t>
  </si>
  <si>
    <t>Soporte de laboratorio para tubos de microcentrifuga / de refrigeración - M90</t>
  </si>
  <si>
    <t>Tapabocas desechable - tela quirurgica - 3 pliegues.</t>
  </si>
  <si>
    <t>tapabocas N95 de doblar sin filtro</t>
  </si>
  <si>
    <t>Paquete x 100 unidades</t>
  </si>
  <si>
    <t>Bolsa X 100 U</t>
  </si>
  <si>
    <t>Paquete x 10</t>
  </si>
  <si>
    <t>Bolsa X 1000 U</t>
  </si>
  <si>
    <t>1 * 100 mL</t>
  </si>
  <si>
    <t>100 ug</t>
  </si>
  <si>
    <t>100 ul</t>
  </si>
  <si>
    <t>1 kg</t>
  </si>
  <si>
    <t>1 L</t>
  </si>
  <si>
    <t>250 g</t>
  </si>
  <si>
    <t>5000 unidades</t>
  </si>
  <si>
    <t>5 g</t>
  </si>
  <si>
    <t>Caja x 100 unidades</t>
  </si>
  <si>
    <t>Caja x 500 unidades</t>
  </si>
  <si>
    <t xml:space="preserve"> Caja x 50 unidades </t>
  </si>
  <si>
    <t>Caja x 2</t>
  </si>
  <si>
    <t>Caja x 5</t>
  </si>
  <si>
    <t>Frasco x 1 kg</t>
  </si>
  <si>
    <t>Frasco x 100 g</t>
  </si>
  <si>
    <t>frasco x 100 mL</t>
  </si>
  <si>
    <t>Frasco x 500 g</t>
  </si>
  <si>
    <t>Frasco 2,5 L</t>
  </si>
  <si>
    <t>Frasco 1 L</t>
  </si>
  <si>
    <t>frasco x 250 mL</t>
  </si>
  <si>
    <t>frasco x 500 g</t>
  </si>
  <si>
    <t>Frasco x 1 g</t>
  </si>
  <si>
    <t>Frasco x 500 ml</t>
  </si>
  <si>
    <t>Frasco x 5 g</t>
  </si>
  <si>
    <t>Frasco x 1 L</t>
  </si>
  <si>
    <t>Frasco x 2.5 L</t>
  </si>
  <si>
    <t>Frasco x 2 L</t>
  </si>
  <si>
    <t>Frasco x 4 L</t>
  </si>
  <si>
    <t>Frasco x 5 L</t>
  </si>
  <si>
    <t>frasco x 1 kg</t>
  </si>
  <si>
    <t>Paquete x 50</t>
  </si>
  <si>
    <t>vial x 500uL</t>
  </si>
  <si>
    <t>GIBCO USO</t>
  </si>
  <si>
    <t xml:space="preserve">Kimberly-Clark™ Professional  </t>
  </si>
  <si>
    <t>Referencia M2128 Sigma</t>
  </si>
  <si>
    <t>Elementos de protección personal</t>
  </si>
  <si>
    <t>Material para trabajo de campo</t>
  </si>
  <si>
    <t>TIEMPO DE ENTREGA</t>
  </si>
  <si>
    <t>IVA (registrar en valor NO en %)</t>
  </si>
  <si>
    <t>ESTAS CELDAS SON INMODIFICABLES - CUALQUIER MODIFICACION DE ESTOS DATOS INVALIDARA LA OFERTA</t>
  </si>
  <si>
    <t>ESTOS SON LOS CAMPOS A SER DILIGENCIADOS PARA LA PERSENTACION DE LA OFERTA - (todos los prodcutos se ofertarán por unidad según presentación solicitada)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</si>
</sst>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&quot;$&quot;\ * #,##0_-;\-&quot;$&quot;\ * #,##0_-;_-&quot;$&quot;\ 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0000"/>
      <name val="Calibri"/>
      <scheme val="minor"/>
    </font>
    <font>
      <b/>
      <sz val="11"/>
      <color theme="0"/>
      <name val="Calibri"/>
      <scheme val="minor"/>
    </font>
    <font>
      <sz val="16"/>
      <color theme="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786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41" fontId="2" fillId="0" borderId="0" xfId="1" applyFont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1" fontId="5" fillId="3" borderId="5" xfId="1" applyFont="1" applyFill="1" applyBorder="1" applyAlignment="1">
      <alignment horizontal="center"/>
    </xf>
    <xf numFmtId="41" fontId="5" fillId="3" borderId="6" xfId="1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41" fontId="2" fillId="0" borderId="2" xfId="1" applyFont="1" applyBorder="1"/>
    <xf numFmtId="41" fontId="2" fillId="0" borderId="3" xfId="1" applyFont="1" applyBorder="1"/>
    <xf numFmtId="0" fontId="2" fillId="0" borderId="7" xfId="0" applyFont="1" applyBorder="1"/>
    <xf numFmtId="0" fontId="4" fillId="4" borderId="8" xfId="0" applyFont="1" applyFill="1" applyBorder="1"/>
    <xf numFmtId="41" fontId="4" fillId="4" borderId="8" xfId="1" applyFont="1" applyFill="1" applyBorder="1"/>
    <xf numFmtId="41" fontId="4" fillId="4" borderId="9" xfId="1" applyFont="1" applyFill="1" applyBorder="1"/>
    <xf numFmtId="0" fontId="3" fillId="4" borderId="8" xfId="0" applyFont="1" applyFill="1" applyBorder="1"/>
    <xf numFmtId="41" fontId="3" fillId="4" borderId="8" xfId="1" applyFont="1" applyFill="1" applyBorder="1"/>
    <xf numFmtId="41" fontId="3" fillId="4" borderId="9" xfId="1" applyFont="1" applyFill="1" applyBorder="1"/>
    <xf numFmtId="41" fontId="2" fillId="2" borderId="2" xfId="1" applyFont="1" applyFill="1" applyBorder="1"/>
    <xf numFmtId="41" fontId="6" fillId="0" borderId="2" xfId="1" applyFont="1" applyBorder="1"/>
    <xf numFmtId="0" fontId="2" fillId="0" borderId="10" xfId="0" applyFont="1" applyBorder="1"/>
    <xf numFmtId="41" fontId="2" fillId="0" borderId="10" xfId="1" applyFont="1" applyBorder="1"/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2" applyFont="1" applyFill="1" applyBorder="1" applyAlignment="1">
      <alignment horizontal="center" vertical="center" wrapText="1"/>
    </xf>
    <xf numFmtId="164" fontId="7" fillId="2" borderId="2" xfId="2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1" fontId="10" fillId="3" borderId="5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/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/>
    <xf numFmtId="0" fontId="7" fillId="2" borderId="1" xfId="0" applyFont="1" applyFill="1" applyBorder="1" applyAlignment="1">
      <alignment horizontal="center"/>
    </xf>
    <xf numFmtId="0" fontId="7" fillId="6" borderId="2" xfId="0" applyFont="1" applyFill="1" applyBorder="1"/>
    <xf numFmtId="0" fontId="7" fillId="6" borderId="3" xfId="0" applyFont="1" applyFill="1" applyBorder="1"/>
    <xf numFmtId="0" fontId="7" fillId="6" borderId="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wrapText="1"/>
    </xf>
    <xf numFmtId="164" fontId="10" fillId="2" borderId="2" xfId="2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 wrapText="1"/>
    </xf>
    <xf numFmtId="164" fontId="10" fillId="2" borderId="2" xfId="2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/>
    </xf>
    <xf numFmtId="0" fontId="7" fillId="6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 vertical="center" wrapText="1"/>
    </xf>
    <xf numFmtId="41" fontId="12" fillId="8" borderId="5" xfId="1" applyFont="1" applyFill="1" applyBorder="1" applyAlignment="1">
      <alignment horizontal="center" vertical="center" wrapText="1"/>
    </xf>
    <xf numFmtId="41" fontId="12" fillId="8" borderId="6" xfId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wrapText="1"/>
    </xf>
  </cellXfs>
  <cellStyles count="2786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" xfId="1041" builtinId="8" hidden="1"/>
    <cellStyle name="Hipervínculo" xfId="1043" builtinId="8" hidden="1"/>
    <cellStyle name="Hipervínculo" xfId="1045" builtinId="8" hidden="1"/>
    <cellStyle name="Hipervínculo" xfId="1047" builtinId="8" hidden="1"/>
    <cellStyle name="Hipervínculo" xfId="1049" builtinId="8" hidden="1"/>
    <cellStyle name="Hipervínculo" xfId="1051" builtinId="8" hidden="1"/>
    <cellStyle name="Hipervínculo" xfId="1053" builtinId="8" hidden="1"/>
    <cellStyle name="Hipervínculo" xfId="1055" builtinId="8" hidden="1"/>
    <cellStyle name="Hipervínculo" xfId="1057" builtinId="8" hidden="1"/>
    <cellStyle name="Hipervínculo" xfId="1059" builtinId="8" hidden="1"/>
    <cellStyle name="Hipervínculo" xfId="1061" builtinId="8" hidden="1"/>
    <cellStyle name="Hipervínculo" xfId="1063" builtinId="8" hidden="1"/>
    <cellStyle name="Hipervínculo" xfId="1065" builtinId="8" hidden="1"/>
    <cellStyle name="Hipervínculo" xfId="1067" builtinId="8" hidden="1"/>
    <cellStyle name="Hipervínculo" xfId="1069" builtinId="8" hidden="1"/>
    <cellStyle name="Hipervínculo" xfId="1071" builtinId="8" hidden="1"/>
    <cellStyle name="Hipervínculo" xfId="1073" builtinId="8" hidden="1"/>
    <cellStyle name="Hipervínculo" xfId="1075" builtinId="8" hidden="1"/>
    <cellStyle name="Hipervínculo" xfId="1077" builtinId="8" hidden="1"/>
    <cellStyle name="Hipervínculo" xfId="1079" builtinId="8" hidden="1"/>
    <cellStyle name="Hipervínculo" xfId="1081" builtinId="8" hidden="1"/>
    <cellStyle name="Hipervínculo" xfId="1083" builtinId="8" hidden="1"/>
    <cellStyle name="Hipervínculo" xfId="1085" builtinId="8" hidden="1"/>
    <cellStyle name="Hipervínculo" xfId="1087" builtinId="8" hidden="1"/>
    <cellStyle name="Hipervínculo" xfId="1089" builtinId="8" hidden="1"/>
    <cellStyle name="Hipervínculo" xfId="1091" builtinId="8" hidden="1"/>
    <cellStyle name="Hipervínculo" xfId="1093" builtinId="8" hidden="1"/>
    <cellStyle name="Hipervínculo" xfId="1095" builtinId="8" hidden="1"/>
    <cellStyle name="Hipervínculo" xfId="1097" builtinId="8" hidden="1"/>
    <cellStyle name="Hipervínculo" xfId="1099" builtinId="8" hidden="1"/>
    <cellStyle name="Hipervínculo" xfId="1101" builtinId="8" hidden="1"/>
    <cellStyle name="Hipervínculo" xfId="1103" builtinId="8" hidden="1"/>
    <cellStyle name="Hipervínculo" xfId="1105" builtinId="8" hidden="1"/>
    <cellStyle name="Hipervínculo" xfId="1107" builtinId="8" hidden="1"/>
    <cellStyle name="Hipervínculo" xfId="1109" builtinId="8" hidden="1"/>
    <cellStyle name="Hipervínculo" xfId="1111" builtinId="8" hidden="1"/>
    <cellStyle name="Hipervínculo" xfId="1113" builtinId="8" hidden="1"/>
    <cellStyle name="Hipervínculo" xfId="1115" builtinId="8" hidden="1"/>
    <cellStyle name="Hipervínculo" xfId="1117" builtinId="8" hidden="1"/>
    <cellStyle name="Hipervínculo" xfId="1119" builtinId="8" hidden="1"/>
    <cellStyle name="Hipervínculo" xfId="1121" builtinId="8" hidden="1"/>
    <cellStyle name="Hipervínculo" xfId="1123" builtinId="8" hidden="1"/>
    <cellStyle name="Hipervínculo" xfId="1125" builtinId="8" hidden="1"/>
    <cellStyle name="Hipervínculo" xfId="1127" builtinId="8" hidden="1"/>
    <cellStyle name="Hipervínculo" xfId="1129" builtinId="8" hidden="1"/>
    <cellStyle name="Hipervínculo" xfId="1131" builtinId="8" hidden="1"/>
    <cellStyle name="Hipervínculo" xfId="1133" builtinId="8" hidden="1"/>
    <cellStyle name="Hipervínculo" xfId="1135" builtinId="8" hidden="1"/>
    <cellStyle name="Hipervínculo" xfId="1137" builtinId="8" hidden="1"/>
    <cellStyle name="Hipervínculo" xfId="1139" builtinId="8" hidden="1"/>
    <cellStyle name="Hipervínculo" xfId="1141" builtinId="8" hidden="1"/>
    <cellStyle name="Hipervínculo" xfId="1143" builtinId="8" hidden="1"/>
    <cellStyle name="Hipervínculo" xfId="1145" builtinId="8" hidden="1"/>
    <cellStyle name="Hipervínculo" xfId="1147" builtinId="8" hidden="1"/>
    <cellStyle name="Hipervínculo" xfId="1149" builtinId="8" hidden="1"/>
    <cellStyle name="Hipervínculo" xfId="1151" builtinId="8" hidden="1"/>
    <cellStyle name="Hipervínculo" xfId="1153" builtinId="8" hidden="1"/>
    <cellStyle name="Hipervínculo" xfId="1155" builtinId="8" hidden="1"/>
    <cellStyle name="Hipervínculo" xfId="1157" builtinId="8" hidden="1"/>
    <cellStyle name="Hipervínculo" xfId="1159" builtinId="8" hidden="1"/>
    <cellStyle name="Hipervínculo" xfId="1161" builtinId="8" hidden="1"/>
    <cellStyle name="Hipervínculo" xfId="1163" builtinId="8" hidden="1"/>
    <cellStyle name="Hipervínculo" xfId="1165" builtinId="8" hidden="1"/>
    <cellStyle name="Hipervínculo" xfId="1167" builtinId="8" hidden="1"/>
    <cellStyle name="Hipervínculo" xfId="1169" builtinId="8" hidden="1"/>
    <cellStyle name="Hipervínculo" xfId="1171" builtinId="8" hidden="1"/>
    <cellStyle name="Hipervínculo" xfId="1173" builtinId="8" hidden="1"/>
    <cellStyle name="Hipervínculo" xfId="1175" builtinId="8" hidden="1"/>
    <cellStyle name="Hipervínculo" xfId="1177" builtinId="8" hidden="1"/>
    <cellStyle name="Hipervínculo" xfId="1179" builtinId="8" hidden="1"/>
    <cellStyle name="Hipervínculo" xfId="1181" builtinId="8" hidden="1"/>
    <cellStyle name="Hipervínculo" xfId="1183" builtinId="8" hidden="1"/>
    <cellStyle name="Hipervínculo" xfId="1185" builtinId="8" hidden="1"/>
    <cellStyle name="Hipervínculo" xfId="1187" builtinId="8" hidden="1"/>
    <cellStyle name="Hipervínculo" xfId="1189" builtinId="8" hidden="1"/>
    <cellStyle name="Hipervínculo" xfId="1191" builtinId="8" hidden="1"/>
    <cellStyle name="Hipervínculo" xfId="1193" builtinId="8" hidden="1"/>
    <cellStyle name="Hipervínculo" xfId="1195" builtinId="8" hidden="1"/>
    <cellStyle name="Hipervínculo" xfId="1197" builtinId="8" hidden="1"/>
    <cellStyle name="Hipervínculo" xfId="1199" builtinId="8" hidden="1"/>
    <cellStyle name="Hipervínculo" xfId="1201" builtinId="8" hidden="1"/>
    <cellStyle name="Hipervínculo" xfId="1203" builtinId="8" hidden="1"/>
    <cellStyle name="Hipervínculo" xfId="1205" builtinId="8" hidden="1"/>
    <cellStyle name="Hipervínculo" xfId="1207" builtinId="8" hidden="1"/>
    <cellStyle name="Hipervínculo" xfId="1209" builtinId="8" hidden="1"/>
    <cellStyle name="Hipervínculo" xfId="1211" builtinId="8" hidden="1"/>
    <cellStyle name="Hipervínculo" xfId="1213" builtinId="8" hidden="1"/>
    <cellStyle name="Hipervínculo" xfId="1215" builtinId="8" hidden="1"/>
    <cellStyle name="Hipervínculo" xfId="1217" builtinId="8" hidden="1"/>
    <cellStyle name="Hipervínculo" xfId="1219" builtinId="8" hidden="1"/>
    <cellStyle name="Hipervínculo" xfId="1221" builtinId="8" hidden="1"/>
    <cellStyle name="Hipervínculo" xfId="1223" builtinId="8" hidden="1"/>
    <cellStyle name="Hipervínculo" xfId="1225" builtinId="8" hidden="1"/>
    <cellStyle name="Hipervínculo" xfId="1227" builtinId="8" hidden="1"/>
    <cellStyle name="Hipervínculo" xfId="1229" builtinId="8" hidden="1"/>
    <cellStyle name="Hipervínculo" xfId="1231" builtinId="8" hidden="1"/>
    <cellStyle name="Hipervínculo" xfId="1233" builtinId="8" hidden="1"/>
    <cellStyle name="Hipervínculo" xfId="1235" builtinId="8" hidden="1"/>
    <cellStyle name="Hipervínculo" xfId="1237" builtinId="8" hidden="1"/>
    <cellStyle name="Hipervínculo" xfId="1239" builtinId="8" hidden="1"/>
    <cellStyle name="Hipervínculo" xfId="1241" builtinId="8" hidden="1"/>
    <cellStyle name="Hipervínculo" xfId="1243" builtinId="8" hidden="1"/>
    <cellStyle name="Hipervínculo" xfId="1245" builtinId="8" hidden="1"/>
    <cellStyle name="Hipervínculo" xfId="1247" builtinId="8" hidden="1"/>
    <cellStyle name="Hipervínculo" xfId="1249" builtinId="8" hidden="1"/>
    <cellStyle name="Hipervínculo" xfId="1251" builtinId="8" hidden="1"/>
    <cellStyle name="Hipervínculo" xfId="1253" builtinId="8" hidden="1"/>
    <cellStyle name="Hipervínculo" xfId="1255" builtinId="8" hidden="1"/>
    <cellStyle name="Hipervínculo" xfId="1257" builtinId="8" hidden="1"/>
    <cellStyle name="Hipervínculo" xfId="1259" builtinId="8" hidden="1"/>
    <cellStyle name="Hipervínculo" xfId="1261" builtinId="8" hidden="1"/>
    <cellStyle name="Hipervínculo" xfId="1263" builtinId="8" hidden="1"/>
    <cellStyle name="Hipervínculo" xfId="1265" builtinId="8" hidden="1"/>
    <cellStyle name="Hipervínculo" xfId="1267" builtinId="8" hidden="1"/>
    <cellStyle name="Hipervínculo" xfId="1269" builtinId="8" hidden="1"/>
    <cellStyle name="Hipervínculo" xfId="1271" builtinId="8" hidden="1"/>
    <cellStyle name="Hipervínculo" xfId="1273" builtinId="8" hidden="1"/>
    <cellStyle name="Hipervínculo" xfId="1275" builtinId="8" hidden="1"/>
    <cellStyle name="Hipervínculo" xfId="1277" builtinId="8" hidden="1"/>
    <cellStyle name="Hipervínculo" xfId="1279" builtinId="8" hidden="1"/>
    <cellStyle name="Hipervínculo" xfId="1281" builtinId="8" hidden="1"/>
    <cellStyle name="Hipervínculo" xfId="1283" builtinId="8" hidden="1"/>
    <cellStyle name="Hipervínculo" xfId="1285" builtinId="8" hidden="1"/>
    <cellStyle name="Hipervínculo" xfId="1287" builtinId="8" hidden="1"/>
    <cellStyle name="Hipervínculo" xfId="1289" builtinId="8" hidden="1"/>
    <cellStyle name="Hipervínculo" xfId="1291" builtinId="8" hidden="1"/>
    <cellStyle name="Hipervínculo" xfId="1293" builtinId="8" hidden="1"/>
    <cellStyle name="Hipervínculo" xfId="1295" builtinId="8" hidden="1"/>
    <cellStyle name="Hipervínculo" xfId="1297" builtinId="8" hidden="1"/>
    <cellStyle name="Hipervínculo" xfId="1299" builtinId="8" hidden="1"/>
    <cellStyle name="Hipervínculo" xfId="1301" builtinId="8" hidden="1"/>
    <cellStyle name="Hipervínculo" xfId="1303" builtinId="8" hidden="1"/>
    <cellStyle name="Hipervínculo" xfId="1305" builtinId="8" hidden="1"/>
    <cellStyle name="Hipervínculo" xfId="1307" builtinId="8" hidden="1"/>
    <cellStyle name="Hipervínculo" xfId="1309" builtinId="8" hidden="1"/>
    <cellStyle name="Hipervínculo" xfId="1311" builtinId="8" hidden="1"/>
    <cellStyle name="Hipervínculo" xfId="1313" builtinId="8" hidden="1"/>
    <cellStyle name="Hipervínculo" xfId="1315" builtinId="8" hidden="1"/>
    <cellStyle name="Hipervínculo" xfId="1317" builtinId="8" hidden="1"/>
    <cellStyle name="Hipervínculo" xfId="1319" builtinId="8" hidden="1"/>
    <cellStyle name="Hipervínculo" xfId="1321" builtinId="8" hidden="1"/>
    <cellStyle name="Hipervínculo" xfId="1323" builtinId="8" hidden="1"/>
    <cellStyle name="Hipervínculo" xfId="1325" builtinId="8" hidden="1"/>
    <cellStyle name="Hipervínculo" xfId="1327" builtinId="8" hidden="1"/>
    <cellStyle name="Hipervínculo" xfId="1329" builtinId="8" hidden="1"/>
    <cellStyle name="Hipervínculo" xfId="1331" builtinId="8" hidden="1"/>
    <cellStyle name="Hipervínculo" xfId="1333" builtinId="8" hidden="1"/>
    <cellStyle name="Hipervínculo" xfId="1335" builtinId="8" hidden="1"/>
    <cellStyle name="Hipervínculo" xfId="1337" builtinId="8" hidden="1"/>
    <cellStyle name="Hipervínculo" xfId="1339" builtinId="8" hidden="1"/>
    <cellStyle name="Hipervínculo" xfId="1341" builtinId="8" hidden="1"/>
    <cellStyle name="Hipervínculo" xfId="1343" builtinId="8" hidden="1"/>
    <cellStyle name="Hipervínculo" xfId="1345" builtinId="8" hidden="1"/>
    <cellStyle name="Hipervínculo" xfId="1347" builtinId="8" hidden="1"/>
    <cellStyle name="Hipervínculo" xfId="1349" builtinId="8" hidden="1"/>
    <cellStyle name="Hipervínculo" xfId="1351" builtinId="8" hidden="1"/>
    <cellStyle name="Hipervínculo" xfId="1353" builtinId="8" hidden="1"/>
    <cellStyle name="Hipervínculo" xfId="1355" builtinId="8" hidden="1"/>
    <cellStyle name="Hipervínculo" xfId="1357" builtinId="8" hidden="1"/>
    <cellStyle name="Hipervínculo" xfId="1359" builtinId="8" hidden="1"/>
    <cellStyle name="Hipervínculo" xfId="1361" builtinId="8" hidden="1"/>
    <cellStyle name="Hipervínculo" xfId="1363" builtinId="8" hidden="1"/>
    <cellStyle name="Hipervínculo" xfId="1365" builtinId="8" hidden="1"/>
    <cellStyle name="Hipervínculo" xfId="1367" builtinId="8" hidden="1"/>
    <cellStyle name="Hipervínculo" xfId="1369" builtinId="8" hidden="1"/>
    <cellStyle name="Hipervínculo" xfId="1371" builtinId="8" hidden="1"/>
    <cellStyle name="Hipervínculo" xfId="1373" builtinId="8" hidden="1"/>
    <cellStyle name="Hipervínculo" xfId="1375" builtinId="8" hidden="1"/>
    <cellStyle name="Hipervínculo" xfId="1377" builtinId="8" hidden="1"/>
    <cellStyle name="Hipervínculo" xfId="1379" builtinId="8" hidden="1"/>
    <cellStyle name="Hipervínculo" xfId="1381" builtinId="8" hidden="1"/>
    <cellStyle name="Hipervínculo" xfId="1383" builtinId="8" hidden="1"/>
    <cellStyle name="Hipervínculo" xfId="1385" builtinId="8" hidden="1"/>
    <cellStyle name="Hipervínculo" xfId="1387" builtinId="8" hidden="1"/>
    <cellStyle name="Hipervínculo" xfId="1389" builtinId="8" hidden="1"/>
    <cellStyle name="Hipervínculo" xfId="1391" builtinId="8" hidden="1"/>
    <cellStyle name="Hipervínculo" xfId="1393" builtinId="8" hidden="1"/>
    <cellStyle name="Hipervínculo" xfId="1395" builtinId="8" hidden="1"/>
    <cellStyle name="Hipervínculo" xfId="1397" builtinId="8" hidden="1"/>
    <cellStyle name="Hipervínculo" xfId="1399" builtinId="8" hidden="1"/>
    <cellStyle name="Hipervínculo" xfId="1401" builtinId="8" hidden="1"/>
    <cellStyle name="Hipervínculo" xfId="1403" builtinId="8" hidden="1"/>
    <cellStyle name="Hipervínculo" xfId="1405" builtinId="8" hidden="1"/>
    <cellStyle name="Hipervínculo" xfId="1407" builtinId="8" hidden="1"/>
    <cellStyle name="Hipervínculo" xfId="1409" builtinId="8" hidden="1"/>
    <cellStyle name="Hipervínculo" xfId="1411" builtinId="8" hidden="1"/>
    <cellStyle name="Hipervínculo" xfId="1413" builtinId="8" hidden="1"/>
    <cellStyle name="Hipervínculo" xfId="1415" builtinId="8" hidden="1"/>
    <cellStyle name="Hipervínculo" xfId="1417" builtinId="8" hidden="1"/>
    <cellStyle name="Hipervínculo" xfId="1419" builtinId="8" hidden="1"/>
    <cellStyle name="Hipervínculo" xfId="1421" builtinId="8" hidden="1"/>
    <cellStyle name="Hipervínculo" xfId="1423" builtinId="8" hidden="1"/>
    <cellStyle name="Hipervínculo" xfId="1425" builtinId="8" hidden="1"/>
    <cellStyle name="Hipervínculo" xfId="1427" builtinId="8" hidden="1"/>
    <cellStyle name="Hipervínculo" xfId="1429" builtinId="8" hidden="1"/>
    <cellStyle name="Hipervínculo" xfId="1431" builtinId="8" hidden="1"/>
    <cellStyle name="Hipervínculo" xfId="1433" builtinId="8" hidden="1"/>
    <cellStyle name="Hipervínculo" xfId="1435" builtinId="8" hidden="1"/>
    <cellStyle name="Hipervínculo" xfId="1437" builtinId="8" hidden="1"/>
    <cellStyle name="Hipervínculo" xfId="1439" builtinId="8" hidden="1"/>
    <cellStyle name="Hipervínculo" xfId="1441" builtinId="8" hidden="1"/>
    <cellStyle name="Hipervínculo" xfId="1443" builtinId="8" hidden="1"/>
    <cellStyle name="Hipervínculo" xfId="1445" builtinId="8" hidden="1"/>
    <cellStyle name="Hipervínculo" xfId="1447" builtinId="8" hidden="1"/>
    <cellStyle name="Hipervínculo" xfId="1449" builtinId="8" hidden="1"/>
    <cellStyle name="Hipervínculo" xfId="1451" builtinId="8" hidden="1"/>
    <cellStyle name="Hipervínculo" xfId="1453" builtinId="8" hidden="1"/>
    <cellStyle name="Hipervínculo" xfId="1455" builtinId="8" hidden="1"/>
    <cellStyle name="Hipervínculo" xfId="1457" builtinId="8" hidden="1"/>
    <cellStyle name="Hipervínculo" xfId="1459" builtinId="8" hidden="1"/>
    <cellStyle name="Hipervínculo" xfId="1461" builtinId="8" hidden="1"/>
    <cellStyle name="Hipervínculo" xfId="1463" builtinId="8" hidden="1"/>
    <cellStyle name="Hipervínculo" xfId="1465" builtinId="8" hidden="1"/>
    <cellStyle name="Hipervínculo" xfId="1467" builtinId="8" hidden="1"/>
    <cellStyle name="Hipervínculo" xfId="1469" builtinId="8" hidden="1"/>
    <cellStyle name="Hipervínculo" xfId="1471" builtinId="8" hidden="1"/>
    <cellStyle name="Hipervínculo" xfId="1473" builtinId="8" hidden="1"/>
    <cellStyle name="Hipervínculo" xfId="1475" builtinId="8" hidden="1"/>
    <cellStyle name="Hipervínculo" xfId="1477" builtinId="8" hidden="1"/>
    <cellStyle name="Hipervínculo" xfId="1479" builtinId="8" hidden="1"/>
    <cellStyle name="Hipervínculo" xfId="1481" builtinId="8" hidden="1"/>
    <cellStyle name="Hipervínculo" xfId="1483" builtinId="8" hidden="1"/>
    <cellStyle name="Hipervínculo" xfId="1485" builtinId="8" hidden="1"/>
    <cellStyle name="Hipervínculo" xfId="1487" builtinId="8" hidden="1"/>
    <cellStyle name="Hipervínculo" xfId="1489" builtinId="8" hidden="1"/>
    <cellStyle name="Hipervínculo" xfId="1491" builtinId="8" hidden="1"/>
    <cellStyle name="Hipervínculo" xfId="1493" builtinId="8" hidden="1"/>
    <cellStyle name="Hipervínculo" xfId="1495" builtinId="8" hidden="1"/>
    <cellStyle name="Hipervínculo" xfId="1497" builtinId="8" hidden="1"/>
    <cellStyle name="Hipervínculo" xfId="1499" builtinId="8" hidden="1"/>
    <cellStyle name="Hipervínculo" xfId="1501" builtinId="8" hidden="1"/>
    <cellStyle name="Hipervínculo" xfId="1503" builtinId="8" hidden="1"/>
    <cellStyle name="Hipervínculo" xfId="1505" builtinId="8" hidden="1"/>
    <cellStyle name="Hipervínculo" xfId="1507" builtinId="8" hidden="1"/>
    <cellStyle name="Hipervínculo" xfId="1509" builtinId="8" hidden="1"/>
    <cellStyle name="Hipervínculo" xfId="1511" builtinId="8" hidden="1"/>
    <cellStyle name="Hipervínculo" xfId="1513" builtinId="8" hidden="1"/>
    <cellStyle name="Hipervínculo" xfId="1515" builtinId="8" hidden="1"/>
    <cellStyle name="Hipervínculo" xfId="1517" builtinId="8" hidden="1"/>
    <cellStyle name="Hipervínculo" xfId="1519" builtinId="8" hidden="1"/>
    <cellStyle name="Hipervínculo" xfId="1521" builtinId="8" hidden="1"/>
    <cellStyle name="Hipervínculo" xfId="1523" builtinId="8" hidden="1"/>
    <cellStyle name="Hipervínculo" xfId="1525" builtinId="8" hidden="1"/>
    <cellStyle name="Hipervínculo" xfId="1527" builtinId="8" hidden="1"/>
    <cellStyle name="Hipervínculo" xfId="1529" builtinId="8" hidden="1"/>
    <cellStyle name="Hipervínculo" xfId="1531" builtinId="8" hidden="1"/>
    <cellStyle name="Hipervínculo" xfId="1533" builtinId="8" hidden="1"/>
    <cellStyle name="Hipervínculo" xfId="1535" builtinId="8" hidden="1"/>
    <cellStyle name="Hipervínculo" xfId="1537" builtinId="8" hidden="1"/>
    <cellStyle name="Hipervínculo" xfId="1539" builtinId="8" hidden="1"/>
    <cellStyle name="Hipervínculo" xfId="1541" builtinId="8" hidden="1"/>
    <cellStyle name="Hipervínculo" xfId="1543" builtinId="8" hidden="1"/>
    <cellStyle name="Hipervínculo" xfId="1545" builtinId="8" hidden="1"/>
    <cellStyle name="Hipervínculo" xfId="1547" builtinId="8" hidden="1"/>
    <cellStyle name="Hipervínculo" xfId="1549" builtinId="8" hidden="1"/>
    <cellStyle name="Hipervínculo" xfId="1551" builtinId="8" hidden="1"/>
    <cellStyle name="Hipervínculo" xfId="1553" builtinId="8" hidden="1"/>
    <cellStyle name="Hipervínculo" xfId="1555" builtinId="8" hidden="1"/>
    <cellStyle name="Hipervínculo" xfId="1557" builtinId="8" hidden="1"/>
    <cellStyle name="Hipervínculo" xfId="1559" builtinId="8" hidden="1"/>
    <cellStyle name="Hipervínculo" xfId="1561" builtinId="8" hidden="1"/>
    <cellStyle name="Hipervínculo" xfId="1563" builtinId="8" hidden="1"/>
    <cellStyle name="Hipervínculo" xfId="1565" builtinId="8" hidden="1"/>
    <cellStyle name="Hipervínculo" xfId="1567" builtinId="8" hidden="1"/>
    <cellStyle name="Hipervínculo" xfId="1569" builtinId="8" hidden="1"/>
    <cellStyle name="Hipervínculo" xfId="1571" builtinId="8" hidden="1"/>
    <cellStyle name="Hipervínculo" xfId="1573" builtinId="8" hidden="1"/>
    <cellStyle name="Hipervínculo" xfId="1575" builtinId="8" hidden="1"/>
    <cellStyle name="Hipervínculo" xfId="1577" builtinId="8" hidden="1"/>
    <cellStyle name="Hipervínculo" xfId="1579" builtinId="8" hidden="1"/>
    <cellStyle name="Hipervínculo" xfId="1581" builtinId="8" hidden="1"/>
    <cellStyle name="Hipervínculo" xfId="1583" builtinId="8" hidden="1"/>
    <cellStyle name="Hipervínculo" xfId="1585" builtinId="8" hidden="1"/>
    <cellStyle name="Hipervínculo" xfId="1587" builtinId="8" hidden="1"/>
    <cellStyle name="Hipervínculo" xfId="1589" builtinId="8" hidden="1"/>
    <cellStyle name="Hipervínculo" xfId="1591" builtinId="8" hidden="1"/>
    <cellStyle name="Hipervínculo" xfId="1593" builtinId="8" hidden="1"/>
    <cellStyle name="Hipervínculo" xfId="1595" builtinId="8" hidden="1"/>
    <cellStyle name="Hipervínculo" xfId="1597" builtinId="8" hidden="1"/>
    <cellStyle name="Hipervínculo" xfId="1599" builtinId="8" hidden="1"/>
    <cellStyle name="Hipervínculo" xfId="1601" builtinId="8" hidden="1"/>
    <cellStyle name="Hipervínculo" xfId="1603" builtinId="8" hidden="1"/>
    <cellStyle name="Hipervínculo" xfId="1605" builtinId="8" hidden="1"/>
    <cellStyle name="Hipervínculo" xfId="1607" builtinId="8" hidden="1"/>
    <cellStyle name="Hipervínculo" xfId="1609" builtinId="8" hidden="1"/>
    <cellStyle name="Hipervínculo" xfId="1611" builtinId="8" hidden="1"/>
    <cellStyle name="Hipervínculo" xfId="1613" builtinId="8" hidden="1"/>
    <cellStyle name="Hipervínculo" xfId="1615" builtinId="8" hidden="1"/>
    <cellStyle name="Hipervínculo" xfId="1617" builtinId="8" hidden="1"/>
    <cellStyle name="Hipervínculo" xfId="1619" builtinId="8" hidden="1"/>
    <cellStyle name="Hipervínculo" xfId="1621" builtinId="8" hidden="1"/>
    <cellStyle name="Hipervínculo" xfId="1623" builtinId="8" hidden="1"/>
    <cellStyle name="Hipervínculo" xfId="1625" builtinId="8" hidden="1"/>
    <cellStyle name="Hipervínculo" xfId="1627" builtinId="8" hidden="1"/>
    <cellStyle name="Hipervínculo" xfId="1629" builtinId="8" hidden="1"/>
    <cellStyle name="Hipervínculo" xfId="1631" builtinId="8" hidden="1"/>
    <cellStyle name="Hipervínculo" xfId="1633" builtinId="8" hidden="1"/>
    <cellStyle name="Hipervínculo" xfId="1635" builtinId="8" hidden="1"/>
    <cellStyle name="Hipervínculo" xfId="1637" builtinId="8" hidden="1"/>
    <cellStyle name="Hipervínculo" xfId="1639" builtinId="8" hidden="1"/>
    <cellStyle name="Hipervínculo" xfId="1641" builtinId="8" hidden="1"/>
    <cellStyle name="Hipervínculo" xfId="1643" builtinId="8" hidden="1"/>
    <cellStyle name="Hipervínculo" xfId="1645" builtinId="8" hidden="1"/>
    <cellStyle name="Hipervínculo" xfId="1647" builtinId="8" hidden="1"/>
    <cellStyle name="Hipervínculo" xfId="1649" builtinId="8" hidden="1"/>
    <cellStyle name="Hipervínculo" xfId="1651" builtinId="8" hidden="1"/>
    <cellStyle name="Hipervínculo" xfId="1653" builtinId="8" hidden="1"/>
    <cellStyle name="Hipervínculo" xfId="1655" builtinId="8" hidden="1"/>
    <cellStyle name="Hipervínculo" xfId="1657" builtinId="8" hidden="1"/>
    <cellStyle name="Hipervínculo" xfId="1659" builtinId="8" hidden="1"/>
    <cellStyle name="Hipervínculo" xfId="1661" builtinId="8" hidden="1"/>
    <cellStyle name="Hipervínculo" xfId="1663" builtinId="8" hidden="1"/>
    <cellStyle name="Hipervínculo" xfId="1665" builtinId="8" hidden="1"/>
    <cellStyle name="Hipervínculo" xfId="1667" builtinId="8" hidden="1"/>
    <cellStyle name="Hipervínculo" xfId="1669" builtinId="8" hidden="1"/>
    <cellStyle name="Hipervínculo" xfId="1671" builtinId="8" hidden="1"/>
    <cellStyle name="Hipervínculo" xfId="1673" builtinId="8" hidden="1"/>
    <cellStyle name="Hipervínculo" xfId="1675" builtinId="8" hidden="1"/>
    <cellStyle name="Hipervínculo" xfId="1677" builtinId="8" hidden="1"/>
    <cellStyle name="Hipervínculo" xfId="1679" builtinId="8" hidden="1"/>
    <cellStyle name="Hipervínculo" xfId="1681" builtinId="8" hidden="1"/>
    <cellStyle name="Hipervínculo" xfId="1683" builtinId="8" hidden="1"/>
    <cellStyle name="Hipervínculo" xfId="1685" builtinId="8" hidden="1"/>
    <cellStyle name="Hipervínculo" xfId="1687" builtinId="8" hidden="1"/>
    <cellStyle name="Hipervínculo" xfId="1689" builtinId="8" hidden="1"/>
    <cellStyle name="Hipervínculo" xfId="1691" builtinId="8" hidden="1"/>
    <cellStyle name="Hipervínculo" xfId="1693" builtinId="8" hidden="1"/>
    <cellStyle name="Hipervínculo" xfId="1695" builtinId="8" hidden="1"/>
    <cellStyle name="Hipervínculo" xfId="1697" builtinId="8" hidden="1"/>
    <cellStyle name="Hipervínculo" xfId="1699" builtinId="8" hidden="1"/>
    <cellStyle name="Hipervínculo" xfId="1701" builtinId="8" hidden="1"/>
    <cellStyle name="Hipervínculo" xfId="1703" builtinId="8" hidden="1"/>
    <cellStyle name="Hipervínculo" xfId="1705" builtinId="8" hidden="1"/>
    <cellStyle name="Hipervínculo" xfId="1707" builtinId="8" hidden="1"/>
    <cellStyle name="Hipervínculo" xfId="1709" builtinId="8" hidden="1"/>
    <cellStyle name="Hipervínculo" xfId="1711" builtinId="8" hidden="1"/>
    <cellStyle name="Hipervínculo" xfId="1713" builtinId="8" hidden="1"/>
    <cellStyle name="Hipervínculo" xfId="1715" builtinId="8" hidden="1"/>
    <cellStyle name="Hipervínculo" xfId="1717" builtinId="8" hidden="1"/>
    <cellStyle name="Hipervínculo" xfId="1719" builtinId="8" hidden="1"/>
    <cellStyle name="Hipervínculo" xfId="1721" builtinId="8" hidden="1"/>
    <cellStyle name="Hipervínculo" xfId="1723" builtinId="8" hidden="1"/>
    <cellStyle name="Hipervínculo" xfId="1725" builtinId="8" hidden="1"/>
    <cellStyle name="Hipervínculo" xfId="1727" builtinId="8" hidden="1"/>
    <cellStyle name="Hipervínculo" xfId="1729" builtinId="8" hidden="1"/>
    <cellStyle name="Hipervínculo" xfId="1731" builtinId="8" hidden="1"/>
    <cellStyle name="Hipervínculo" xfId="1733" builtinId="8" hidden="1"/>
    <cellStyle name="Hipervínculo" xfId="1735" builtinId="8" hidden="1"/>
    <cellStyle name="Hipervínculo" xfId="1737" builtinId="8" hidden="1"/>
    <cellStyle name="Hipervínculo" xfId="1739" builtinId="8" hidden="1"/>
    <cellStyle name="Hipervínculo" xfId="1741" builtinId="8" hidden="1"/>
    <cellStyle name="Hipervínculo" xfId="1743" builtinId="8" hidden="1"/>
    <cellStyle name="Hipervínculo" xfId="1745" builtinId="8" hidden="1"/>
    <cellStyle name="Hipervínculo" xfId="1747" builtinId="8" hidden="1"/>
    <cellStyle name="Hipervínculo" xfId="1749" builtinId="8" hidden="1"/>
    <cellStyle name="Hipervínculo" xfId="1751" builtinId="8" hidden="1"/>
    <cellStyle name="Hipervínculo" xfId="1753" builtinId="8" hidden="1"/>
    <cellStyle name="Hipervínculo" xfId="1755" builtinId="8" hidden="1"/>
    <cellStyle name="Hipervínculo" xfId="1757" builtinId="8" hidden="1"/>
    <cellStyle name="Hipervínculo" xfId="1759" builtinId="8" hidden="1"/>
    <cellStyle name="Hipervínculo" xfId="1761" builtinId="8" hidden="1"/>
    <cellStyle name="Hipervínculo" xfId="1763" builtinId="8" hidden="1"/>
    <cellStyle name="Hipervínculo" xfId="1765" builtinId="8" hidden="1"/>
    <cellStyle name="Hipervínculo" xfId="1767" builtinId="8" hidden="1"/>
    <cellStyle name="Hipervínculo" xfId="1769" builtinId="8" hidden="1"/>
    <cellStyle name="Hipervínculo" xfId="1771" builtinId="8" hidden="1"/>
    <cellStyle name="Hipervínculo" xfId="1773" builtinId="8" hidden="1"/>
    <cellStyle name="Hipervínculo" xfId="1775" builtinId="8" hidden="1"/>
    <cellStyle name="Hipervínculo" xfId="1777" builtinId="8" hidden="1"/>
    <cellStyle name="Hipervínculo" xfId="1779" builtinId="8" hidden="1"/>
    <cellStyle name="Hipervínculo" xfId="1781" builtinId="8" hidden="1"/>
    <cellStyle name="Hipervínculo" xfId="1783" builtinId="8" hidden="1"/>
    <cellStyle name="Hipervínculo" xfId="1785" builtinId="8" hidden="1"/>
    <cellStyle name="Hipervínculo" xfId="1787" builtinId="8" hidden="1"/>
    <cellStyle name="Hipervínculo" xfId="1789" builtinId="8" hidden="1"/>
    <cellStyle name="Hipervínculo" xfId="1791" builtinId="8" hidden="1"/>
    <cellStyle name="Hipervínculo" xfId="1793" builtinId="8" hidden="1"/>
    <cellStyle name="Hipervínculo" xfId="1795" builtinId="8" hidden="1"/>
    <cellStyle name="Hipervínculo" xfId="1797" builtinId="8" hidden="1"/>
    <cellStyle name="Hipervínculo" xfId="1799" builtinId="8" hidden="1"/>
    <cellStyle name="Hipervínculo" xfId="1801" builtinId="8" hidden="1"/>
    <cellStyle name="Hipervínculo" xfId="1803" builtinId="8" hidden="1"/>
    <cellStyle name="Hipervínculo" xfId="1805" builtinId="8" hidden="1"/>
    <cellStyle name="Hipervínculo" xfId="1807" builtinId="8" hidden="1"/>
    <cellStyle name="Hipervínculo" xfId="1809" builtinId="8" hidden="1"/>
    <cellStyle name="Hipervínculo" xfId="1811" builtinId="8" hidden="1"/>
    <cellStyle name="Hipervínculo" xfId="1813" builtinId="8" hidden="1"/>
    <cellStyle name="Hipervínculo" xfId="1815" builtinId="8" hidden="1"/>
    <cellStyle name="Hipervínculo" xfId="1817" builtinId="8" hidden="1"/>
    <cellStyle name="Hipervínculo" xfId="1819" builtinId="8" hidden="1"/>
    <cellStyle name="Hipervínculo" xfId="1821" builtinId="8" hidden="1"/>
    <cellStyle name="Hipervínculo" xfId="1823" builtinId="8" hidden="1"/>
    <cellStyle name="Hipervínculo" xfId="1825" builtinId="8" hidden="1"/>
    <cellStyle name="Hipervínculo" xfId="1827" builtinId="8" hidden="1"/>
    <cellStyle name="Hipervínculo" xfId="1829" builtinId="8" hidden="1"/>
    <cellStyle name="Hipervínculo" xfId="1831" builtinId="8" hidden="1"/>
    <cellStyle name="Hipervínculo" xfId="1833" builtinId="8" hidden="1"/>
    <cellStyle name="Hipervínculo" xfId="1835" builtinId="8" hidden="1"/>
    <cellStyle name="Hipervínculo" xfId="1837" builtinId="8" hidden="1"/>
    <cellStyle name="Hipervínculo" xfId="1839" builtinId="8" hidden="1"/>
    <cellStyle name="Hipervínculo" xfId="1841" builtinId="8" hidden="1"/>
    <cellStyle name="Hipervínculo" xfId="1843" builtinId="8" hidden="1"/>
    <cellStyle name="Hipervínculo" xfId="1845" builtinId="8" hidden="1"/>
    <cellStyle name="Hipervínculo" xfId="1847" builtinId="8" hidden="1"/>
    <cellStyle name="Hipervínculo" xfId="1849" builtinId="8" hidden="1"/>
    <cellStyle name="Hipervínculo" xfId="1851" builtinId="8" hidden="1"/>
    <cellStyle name="Hipervínculo" xfId="1853" builtinId="8" hidden="1"/>
    <cellStyle name="Hipervínculo" xfId="1855" builtinId="8" hidden="1"/>
    <cellStyle name="Hipervínculo" xfId="1857" builtinId="8" hidden="1"/>
    <cellStyle name="Hipervínculo" xfId="1859" builtinId="8" hidden="1"/>
    <cellStyle name="Hipervínculo" xfId="1861" builtinId="8" hidden="1"/>
    <cellStyle name="Hipervínculo" xfId="1863" builtinId="8" hidden="1"/>
    <cellStyle name="Hipervínculo" xfId="1865" builtinId="8" hidden="1"/>
    <cellStyle name="Hipervínculo" xfId="1867" builtinId="8" hidden="1"/>
    <cellStyle name="Hipervínculo" xfId="1869" builtinId="8" hidden="1"/>
    <cellStyle name="Hipervínculo" xfId="1871" builtinId="8" hidden="1"/>
    <cellStyle name="Hipervínculo" xfId="1873" builtinId="8" hidden="1"/>
    <cellStyle name="Hipervínculo" xfId="1875" builtinId="8" hidden="1"/>
    <cellStyle name="Hipervínculo" xfId="1877" builtinId="8" hidden="1"/>
    <cellStyle name="Hipervínculo" xfId="1879" builtinId="8" hidden="1"/>
    <cellStyle name="Hipervínculo" xfId="1881" builtinId="8" hidden="1"/>
    <cellStyle name="Hipervínculo" xfId="1883" builtinId="8" hidden="1"/>
    <cellStyle name="Hipervínculo" xfId="1885" builtinId="8" hidden="1"/>
    <cellStyle name="Hipervínculo" xfId="1887" builtinId="8" hidden="1"/>
    <cellStyle name="Hipervínculo" xfId="1889" builtinId="8" hidden="1"/>
    <cellStyle name="Hipervínculo" xfId="1891" builtinId="8" hidden="1"/>
    <cellStyle name="Hipervínculo" xfId="1893" builtinId="8" hidden="1"/>
    <cellStyle name="Hipervínculo" xfId="1895" builtinId="8" hidden="1"/>
    <cellStyle name="Hipervínculo" xfId="1897" builtinId="8" hidden="1"/>
    <cellStyle name="Hipervínculo" xfId="1899" builtinId="8" hidden="1"/>
    <cellStyle name="Hipervínculo" xfId="1901" builtinId="8" hidden="1"/>
    <cellStyle name="Hipervínculo" xfId="1903" builtinId="8" hidden="1"/>
    <cellStyle name="Hipervínculo" xfId="1905" builtinId="8" hidden="1"/>
    <cellStyle name="Hipervínculo" xfId="1907" builtinId="8" hidden="1"/>
    <cellStyle name="Hipervínculo" xfId="1909" builtinId="8" hidden="1"/>
    <cellStyle name="Hipervínculo" xfId="1911" builtinId="8" hidden="1"/>
    <cellStyle name="Hipervínculo" xfId="1913" builtinId="8" hidden="1"/>
    <cellStyle name="Hipervínculo" xfId="1915" builtinId="8" hidden="1"/>
    <cellStyle name="Hipervínculo" xfId="1917" builtinId="8" hidden="1"/>
    <cellStyle name="Hipervínculo" xfId="1919" builtinId="8" hidden="1"/>
    <cellStyle name="Hipervínculo" xfId="1921" builtinId="8" hidden="1"/>
    <cellStyle name="Hipervínculo" xfId="1923" builtinId="8" hidden="1"/>
    <cellStyle name="Hipervínculo" xfId="1925" builtinId="8" hidden="1"/>
    <cellStyle name="Hipervínculo" xfId="1927" builtinId="8" hidden="1"/>
    <cellStyle name="Hipervínculo" xfId="1929" builtinId="8" hidden="1"/>
    <cellStyle name="Hipervínculo" xfId="1931" builtinId="8" hidden="1"/>
    <cellStyle name="Hipervínculo" xfId="1933" builtinId="8" hidden="1"/>
    <cellStyle name="Hipervínculo" xfId="1935" builtinId="8" hidden="1"/>
    <cellStyle name="Hipervínculo" xfId="1937" builtinId="8" hidden="1"/>
    <cellStyle name="Hipervínculo" xfId="1939" builtinId="8" hidden="1"/>
    <cellStyle name="Hipervínculo" xfId="1941" builtinId="8" hidden="1"/>
    <cellStyle name="Hipervínculo" xfId="1943" builtinId="8" hidden="1"/>
    <cellStyle name="Hipervínculo" xfId="1945" builtinId="8" hidden="1"/>
    <cellStyle name="Hipervínculo" xfId="1947" builtinId="8" hidden="1"/>
    <cellStyle name="Hipervínculo" xfId="1949" builtinId="8" hidden="1"/>
    <cellStyle name="Hipervínculo" xfId="1951" builtinId="8" hidden="1"/>
    <cellStyle name="Hipervínculo" xfId="1953" builtinId="8" hidden="1"/>
    <cellStyle name="Hipervínculo" xfId="1955" builtinId="8" hidden="1"/>
    <cellStyle name="Hipervínculo" xfId="1957" builtinId="8" hidden="1"/>
    <cellStyle name="Hipervínculo" xfId="1959" builtinId="8" hidden="1"/>
    <cellStyle name="Hipervínculo" xfId="1961" builtinId="8" hidden="1"/>
    <cellStyle name="Hipervínculo" xfId="1963" builtinId="8" hidden="1"/>
    <cellStyle name="Hipervínculo" xfId="1965" builtinId="8" hidden="1"/>
    <cellStyle name="Hipervínculo" xfId="1967" builtinId="8" hidden="1"/>
    <cellStyle name="Hipervínculo" xfId="1969" builtinId="8" hidden="1"/>
    <cellStyle name="Hipervínculo" xfId="1971" builtinId="8" hidden="1"/>
    <cellStyle name="Hipervínculo" xfId="1973" builtinId="8" hidden="1"/>
    <cellStyle name="Hipervínculo" xfId="1975" builtinId="8" hidden="1"/>
    <cellStyle name="Hipervínculo" xfId="1977" builtinId="8" hidden="1"/>
    <cellStyle name="Hipervínculo" xfId="1979" builtinId="8" hidden="1"/>
    <cellStyle name="Hipervínculo" xfId="1981" builtinId="8" hidden="1"/>
    <cellStyle name="Hipervínculo" xfId="1983" builtinId="8" hidden="1"/>
    <cellStyle name="Hipervínculo" xfId="1985" builtinId="8" hidden="1"/>
    <cellStyle name="Hipervínculo" xfId="1987" builtinId="8" hidden="1"/>
    <cellStyle name="Hipervínculo" xfId="1989" builtinId="8" hidden="1"/>
    <cellStyle name="Hipervínculo" xfId="1991" builtinId="8" hidden="1"/>
    <cellStyle name="Hipervínculo" xfId="1993" builtinId="8" hidden="1"/>
    <cellStyle name="Hipervínculo" xfId="1995" builtinId="8" hidden="1"/>
    <cellStyle name="Hipervínculo" xfId="1997" builtinId="8" hidden="1"/>
    <cellStyle name="Hipervínculo" xfId="1999" builtinId="8" hidden="1"/>
    <cellStyle name="Hipervínculo" xfId="2001" builtinId="8" hidden="1"/>
    <cellStyle name="Hipervínculo" xfId="2003" builtinId="8" hidden="1"/>
    <cellStyle name="Hipervínculo" xfId="2005" builtinId="8" hidden="1"/>
    <cellStyle name="Hipervínculo" xfId="2007" builtinId="8" hidden="1"/>
    <cellStyle name="Hipervínculo" xfId="2009" builtinId="8" hidden="1"/>
    <cellStyle name="Hipervínculo" xfId="2011" builtinId="8" hidden="1"/>
    <cellStyle name="Hipervínculo" xfId="2013" builtinId="8" hidden="1"/>
    <cellStyle name="Hipervínculo" xfId="2015" builtinId="8" hidden="1"/>
    <cellStyle name="Hipervínculo" xfId="2020" builtinId="8" hidden="1"/>
    <cellStyle name="Hipervínculo" xfId="2022" builtinId="8" hidden="1"/>
    <cellStyle name="Hipervínculo" xfId="2024" builtinId="8" hidden="1"/>
    <cellStyle name="Hipervínculo" xfId="2026" builtinId="8" hidden="1"/>
    <cellStyle name="Hipervínculo" xfId="2028" builtinId="8" hidden="1"/>
    <cellStyle name="Hipervínculo" xfId="2030" builtinId="8" hidden="1"/>
    <cellStyle name="Hipervínculo" xfId="2032" builtinId="8" hidden="1"/>
    <cellStyle name="Hipervínculo" xfId="2034" builtinId="8" hidden="1"/>
    <cellStyle name="Hipervínculo" xfId="2036" builtinId="8" hidden="1"/>
    <cellStyle name="Hipervínculo" xfId="2038" builtinId="8" hidden="1"/>
    <cellStyle name="Hipervínculo" xfId="2040" builtinId="8" hidden="1"/>
    <cellStyle name="Hipervínculo" xfId="2042" builtinId="8" hidden="1"/>
    <cellStyle name="Hipervínculo" xfId="2044" builtinId="8" hidden="1"/>
    <cellStyle name="Hipervínculo" xfId="2046" builtinId="8" hidden="1"/>
    <cellStyle name="Hipervínculo" xfId="2048" builtinId="8" hidden="1"/>
    <cellStyle name="Hipervínculo" xfId="2050" builtinId="8" hidden="1"/>
    <cellStyle name="Hipervínculo" xfId="2052" builtinId="8" hidden="1"/>
    <cellStyle name="Hipervínculo" xfId="2054" builtinId="8" hidden="1"/>
    <cellStyle name="Hipervínculo" xfId="2056" builtinId="8" hidden="1"/>
    <cellStyle name="Hipervínculo" xfId="2058" builtinId="8" hidden="1"/>
    <cellStyle name="Hipervínculo" xfId="2060" builtinId="8" hidden="1"/>
    <cellStyle name="Hipervínculo" xfId="2062" builtinId="8" hidden="1"/>
    <cellStyle name="Hipervínculo" xfId="2064" builtinId="8" hidden="1"/>
    <cellStyle name="Hipervínculo" xfId="2066" builtinId="8" hidden="1"/>
    <cellStyle name="Hipervínculo" xfId="2068" builtinId="8" hidden="1"/>
    <cellStyle name="Hipervínculo" xfId="2070" builtinId="8" hidden="1"/>
    <cellStyle name="Hipervínculo" xfId="2072" builtinId="8" hidden="1"/>
    <cellStyle name="Hipervínculo" xfId="2074" builtinId="8" hidden="1"/>
    <cellStyle name="Hipervínculo" xfId="2076" builtinId="8" hidden="1"/>
    <cellStyle name="Hipervínculo" xfId="2078" builtinId="8" hidden="1"/>
    <cellStyle name="Hipervínculo" xfId="2080" builtinId="8" hidden="1"/>
    <cellStyle name="Hipervínculo" xfId="2082" builtinId="8" hidden="1"/>
    <cellStyle name="Hipervínculo" xfId="2084" builtinId="8" hidden="1"/>
    <cellStyle name="Hipervínculo" xfId="2086" builtinId="8" hidden="1"/>
    <cellStyle name="Hipervínculo" xfId="2088" builtinId="8" hidden="1"/>
    <cellStyle name="Hipervínculo" xfId="2090" builtinId="8" hidden="1"/>
    <cellStyle name="Hipervínculo" xfId="2092" builtinId="8" hidden="1"/>
    <cellStyle name="Hipervínculo" xfId="2094" builtinId="8" hidden="1"/>
    <cellStyle name="Hipervínculo" xfId="2096" builtinId="8" hidden="1"/>
    <cellStyle name="Hipervínculo" xfId="2098" builtinId="8" hidden="1"/>
    <cellStyle name="Hipervínculo" xfId="2100" builtinId="8" hidden="1"/>
    <cellStyle name="Hipervínculo" xfId="2102" builtinId="8" hidden="1"/>
    <cellStyle name="Hipervínculo" xfId="2104" builtinId="8" hidden="1"/>
    <cellStyle name="Hipervínculo" xfId="2106" builtinId="8" hidden="1"/>
    <cellStyle name="Hipervínculo" xfId="2108" builtinId="8" hidden="1"/>
    <cellStyle name="Hipervínculo" xfId="2110" builtinId="8" hidden="1"/>
    <cellStyle name="Hipervínculo" xfId="2112" builtinId="8" hidden="1"/>
    <cellStyle name="Hipervínculo" xfId="2114" builtinId="8" hidden="1"/>
    <cellStyle name="Hipervínculo" xfId="2116" builtinId="8" hidden="1"/>
    <cellStyle name="Hipervínculo" xfId="2118" builtinId="8" hidden="1"/>
    <cellStyle name="Hipervínculo" xfId="2120" builtinId="8" hidden="1"/>
    <cellStyle name="Hipervínculo" xfId="2122" builtinId="8" hidden="1"/>
    <cellStyle name="Hipervínculo" xfId="2124" builtinId="8" hidden="1"/>
    <cellStyle name="Hipervínculo" xfId="2126" builtinId="8" hidden="1"/>
    <cellStyle name="Hipervínculo" xfId="2128" builtinId="8" hidden="1"/>
    <cellStyle name="Hipervínculo" xfId="2130" builtinId="8" hidden="1"/>
    <cellStyle name="Hipervínculo" xfId="2132" builtinId="8" hidden="1"/>
    <cellStyle name="Hipervínculo" xfId="2134" builtinId="8" hidden="1"/>
    <cellStyle name="Hipervínculo" xfId="2136" builtinId="8" hidden="1"/>
    <cellStyle name="Hipervínculo" xfId="2138" builtinId="8" hidden="1"/>
    <cellStyle name="Hipervínculo" xfId="2140" builtinId="8" hidden="1"/>
    <cellStyle name="Hipervínculo" xfId="2142" builtinId="8" hidden="1"/>
    <cellStyle name="Hipervínculo" xfId="2144" builtinId="8" hidden="1"/>
    <cellStyle name="Hipervínculo" xfId="2146" builtinId="8" hidden="1"/>
    <cellStyle name="Hipervínculo" xfId="2148" builtinId="8" hidden="1"/>
    <cellStyle name="Hipervínculo" xfId="2150" builtinId="8" hidden="1"/>
    <cellStyle name="Hipervínculo" xfId="2152" builtinId="8" hidden="1"/>
    <cellStyle name="Hipervínculo" xfId="2154" builtinId="8" hidden="1"/>
    <cellStyle name="Hipervínculo" xfId="2156" builtinId="8" hidden="1"/>
    <cellStyle name="Hipervínculo" xfId="2158" builtinId="8" hidden="1"/>
    <cellStyle name="Hipervínculo" xfId="2160" builtinId="8" hidden="1"/>
    <cellStyle name="Hipervínculo" xfId="2162" builtinId="8" hidden="1"/>
    <cellStyle name="Hipervínculo" xfId="2164" builtinId="8" hidden="1"/>
    <cellStyle name="Hipervínculo" xfId="2166" builtinId="8" hidden="1"/>
    <cellStyle name="Hipervínculo" xfId="2168" builtinId="8" hidden="1"/>
    <cellStyle name="Hipervínculo" xfId="2170" builtinId="8" hidden="1"/>
    <cellStyle name="Hipervínculo" xfId="2172" builtinId="8" hidden="1"/>
    <cellStyle name="Hipervínculo" xfId="2174" builtinId="8" hidden="1"/>
    <cellStyle name="Hipervínculo" xfId="2176" builtinId="8" hidden="1"/>
    <cellStyle name="Hipervínculo" xfId="2178" builtinId="8" hidden="1"/>
    <cellStyle name="Hipervínculo" xfId="2180" builtinId="8" hidden="1"/>
    <cellStyle name="Hipervínculo" xfId="2182" builtinId="8" hidden="1"/>
    <cellStyle name="Hipervínculo" xfId="2184" builtinId="8" hidden="1"/>
    <cellStyle name="Hipervínculo" xfId="2186" builtinId="8" hidden="1"/>
    <cellStyle name="Hipervínculo" xfId="2188" builtinId="8" hidden="1"/>
    <cellStyle name="Hipervínculo" xfId="2190" builtinId="8" hidden="1"/>
    <cellStyle name="Hipervínculo" xfId="2192" builtinId="8" hidden="1"/>
    <cellStyle name="Hipervínculo" xfId="2194" builtinId="8" hidden="1"/>
    <cellStyle name="Hipervínculo" xfId="2196" builtinId="8" hidden="1"/>
    <cellStyle name="Hipervínculo" xfId="2198" builtinId="8" hidden="1"/>
    <cellStyle name="Hipervínculo" xfId="2200" builtinId="8" hidden="1"/>
    <cellStyle name="Hipervínculo" xfId="2202" builtinId="8" hidden="1"/>
    <cellStyle name="Hipervínculo" xfId="2204" builtinId="8" hidden="1"/>
    <cellStyle name="Hipervínculo" xfId="2206" builtinId="8" hidden="1"/>
    <cellStyle name="Hipervínculo" xfId="2208" builtinId="8" hidden="1"/>
    <cellStyle name="Hipervínculo" xfId="2210" builtinId="8" hidden="1"/>
    <cellStyle name="Hipervínculo" xfId="2212" builtinId="8" hidden="1"/>
    <cellStyle name="Hipervínculo" xfId="2214" builtinId="8" hidden="1"/>
    <cellStyle name="Hipervínculo" xfId="2216" builtinId="8" hidden="1"/>
    <cellStyle name="Hipervínculo" xfId="2218" builtinId="8" hidden="1"/>
    <cellStyle name="Hipervínculo" xfId="2220" builtinId="8" hidden="1"/>
    <cellStyle name="Hipervínculo" xfId="2222" builtinId="8" hidden="1"/>
    <cellStyle name="Hipervínculo" xfId="2224" builtinId="8" hidden="1"/>
    <cellStyle name="Hipervínculo" xfId="2226" builtinId="8" hidden="1"/>
    <cellStyle name="Hipervínculo" xfId="2228" builtinId="8" hidden="1"/>
    <cellStyle name="Hipervínculo" xfId="2230" builtinId="8" hidden="1"/>
    <cellStyle name="Hipervínculo" xfId="2232" builtinId="8" hidden="1"/>
    <cellStyle name="Hipervínculo" xfId="2234" builtinId="8" hidden="1"/>
    <cellStyle name="Hipervínculo" xfId="2236" builtinId="8" hidden="1"/>
    <cellStyle name="Hipervínculo" xfId="2238" builtinId="8" hidden="1"/>
    <cellStyle name="Hipervínculo" xfId="2240" builtinId="8" hidden="1"/>
    <cellStyle name="Hipervínculo" xfId="2242" builtinId="8" hidden="1"/>
    <cellStyle name="Hipervínculo" xfId="2244" builtinId="8" hidden="1"/>
    <cellStyle name="Hipervínculo" xfId="2246" builtinId="8" hidden="1"/>
    <cellStyle name="Hipervínculo" xfId="2248" builtinId="8" hidden="1"/>
    <cellStyle name="Hipervínculo" xfId="2250" builtinId="8" hidden="1"/>
    <cellStyle name="Hipervínculo" xfId="2252" builtinId="8" hidden="1"/>
    <cellStyle name="Hipervínculo" xfId="2254" builtinId="8" hidden="1"/>
    <cellStyle name="Hipervínculo" xfId="2256" builtinId="8" hidden="1"/>
    <cellStyle name="Hipervínculo" xfId="2258" builtinId="8" hidden="1"/>
    <cellStyle name="Hipervínculo" xfId="2260" builtinId="8" hidden="1"/>
    <cellStyle name="Hipervínculo" xfId="2262" builtinId="8" hidden="1"/>
    <cellStyle name="Hipervínculo" xfId="2264" builtinId="8" hidden="1"/>
    <cellStyle name="Hipervínculo" xfId="2266" builtinId="8" hidden="1"/>
    <cellStyle name="Hipervínculo" xfId="2268" builtinId="8" hidden="1"/>
    <cellStyle name="Hipervínculo" xfId="2270" builtinId="8" hidden="1"/>
    <cellStyle name="Hipervínculo" xfId="2272" builtinId="8" hidden="1"/>
    <cellStyle name="Hipervínculo" xfId="2274" builtinId="8" hidden="1"/>
    <cellStyle name="Hipervínculo" xfId="2276" builtinId="8" hidden="1"/>
    <cellStyle name="Hipervínculo" xfId="2278" builtinId="8" hidden="1"/>
    <cellStyle name="Hipervínculo" xfId="2280" builtinId="8" hidden="1"/>
    <cellStyle name="Hipervínculo" xfId="2282" builtinId="8" hidden="1"/>
    <cellStyle name="Hipervínculo" xfId="2284" builtinId="8" hidden="1"/>
    <cellStyle name="Hipervínculo" xfId="2286" builtinId="8" hidden="1"/>
    <cellStyle name="Hipervínculo" xfId="2288" builtinId="8" hidden="1"/>
    <cellStyle name="Hipervínculo" xfId="2290" builtinId="8" hidden="1"/>
    <cellStyle name="Hipervínculo" xfId="2292" builtinId="8" hidden="1"/>
    <cellStyle name="Hipervínculo" xfId="2294" builtinId="8" hidden="1"/>
    <cellStyle name="Hipervínculo" xfId="2296" builtinId="8" hidden="1"/>
    <cellStyle name="Hipervínculo" xfId="2298" builtinId="8" hidden="1"/>
    <cellStyle name="Hipervínculo" xfId="2300" builtinId="8" hidden="1"/>
    <cellStyle name="Hipervínculo" xfId="2302" builtinId="8" hidden="1"/>
    <cellStyle name="Hipervínculo" xfId="2304" builtinId="8" hidden="1"/>
    <cellStyle name="Hipervínculo" xfId="2306" builtinId="8" hidden="1"/>
    <cellStyle name="Hipervínculo" xfId="2308" builtinId="8" hidden="1"/>
    <cellStyle name="Hipervínculo" xfId="2310" builtinId="8" hidden="1"/>
    <cellStyle name="Hipervínculo" xfId="2312" builtinId="8" hidden="1"/>
    <cellStyle name="Hipervínculo" xfId="2314" builtinId="8" hidden="1"/>
    <cellStyle name="Hipervínculo" xfId="2316" builtinId="8" hidden="1"/>
    <cellStyle name="Hipervínculo" xfId="2318" builtinId="8" hidden="1"/>
    <cellStyle name="Hipervínculo" xfId="2320" builtinId="8" hidden="1"/>
    <cellStyle name="Hipervínculo" xfId="2322" builtinId="8" hidden="1"/>
    <cellStyle name="Hipervínculo" xfId="2324" builtinId="8" hidden="1"/>
    <cellStyle name="Hipervínculo" xfId="2326" builtinId="8" hidden="1"/>
    <cellStyle name="Hipervínculo" xfId="2328" builtinId="8" hidden="1"/>
    <cellStyle name="Hipervínculo" xfId="2330" builtinId="8" hidden="1"/>
    <cellStyle name="Hipervínculo" xfId="2332" builtinId="8" hidden="1"/>
    <cellStyle name="Hipervínculo" xfId="2334" builtinId="8" hidden="1"/>
    <cellStyle name="Hipervínculo" xfId="2336" builtinId="8" hidden="1"/>
    <cellStyle name="Hipervínculo" xfId="2338" builtinId="8" hidden="1"/>
    <cellStyle name="Hipervínculo" xfId="2340" builtinId="8" hidden="1"/>
    <cellStyle name="Hipervínculo" xfId="2342" builtinId="8" hidden="1"/>
    <cellStyle name="Hipervínculo" xfId="2344" builtinId="8" hidden="1"/>
    <cellStyle name="Hipervínculo" xfId="2346" builtinId="8" hidden="1"/>
    <cellStyle name="Hipervínculo" xfId="2348" builtinId="8" hidden="1"/>
    <cellStyle name="Hipervínculo" xfId="2350" builtinId="8" hidden="1"/>
    <cellStyle name="Hipervínculo" xfId="2352" builtinId="8" hidden="1"/>
    <cellStyle name="Hipervínculo" xfId="2354" builtinId="8" hidden="1"/>
    <cellStyle name="Hipervínculo" xfId="2356" builtinId="8" hidden="1"/>
    <cellStyle name="Hipervínculo" xfId="2358" builtinId="8" hidden="1"/>
    <cellStyle name="Hipervínculo" xfId="2360" builtinId="8" hidden="1"/>
    <cellStyle name="Hipervínculo" xfId="2362" builtinId="8" hidden="1"/>
    <cellStyle name="Hipervínculo" xfId="2364" builtinId="8" hidden="1"/>
    <cellStyle name="Hipervínculo" xfId="2366" builtinId="8" hidden="1"/>
    <cellStyle name="Hipervínculo" xfId="2368" builtinId="8" hidden="1"/>
    <cellStyle name="Hipervínculo" xfId="2370" builtinId="8" hidden="1"/>
    <cellStyle name="Hipervínculo" xfId="2372" builtinId="8" hidden="1"/>
    <cellStyle name="Hipervínculo" xfId="2374" builtinId="8" hidden="1"/>
    <cellStyle name="Hipervínculo" xfId="2376" builtinId="8" hidden="1"/>
    <cellStyle name="Hipervínculo" xfId="2378" builtinId="8" hidden="1"/>
    <cellStyle name="Hipervínculo" xfId="2380" builtinId="8" hidden="1"/>
    <cellStyle name="Hipervínculo" xfId="2382" builtinId="8" hidden="1"/>
    <cellStyle name="Hipervínculo" xfId="2384" builtinId="8" hidden="1"/>
    <cellStyle name="Hipervínculo" xfId="2386" builtinId="8" hidden="1"/>
    <cellStyle name="Hipervínculo" xfId="2388" builtinId="8" hidden="1"/>
    <cellStyle name="Hipervínculo" xfId="2390" builtinId="8" hidden="1"/>
    <cellStyle name="Hipervínculo" xfId="2392" builtinId="8" hidden="1"/>
    <cellStyle name="Hipervínculo" xfId="2394" builtinId="8" hidden="1"/>
    <cellStyle name="Hipervínculo" xfId="2396" builtinId="8" hidden="1"/>
    <cellStyle name="Hipervínculo" xfId="2398" builtinId="8" hidden="1"/>
    <cellStyle name="Hipervínculo" xfId="2400" builtinId="8" hidden="1"/>
    <cellStyle name="Hipervínculo" xfId="2402" builtinId="8" hidden="1"/>
    <cellStyle name="Hipervínculo" xfId="2404" builtinId="8" hidden="1"/>
    <cellStyle name="Hipervínculo" xfId="2406" builtinId="8" hidden="1"/>
    <cellStyle name="Hipervínculo" xfId="2408" builtinId="8" hidden="1"/>
    <cellStyle name="Hipervínculo" xfId="2410" builtinId="8" hidden="1"/>
    <cellStyle name="Hipervínculo" xfId="2412" builtinId="8" hidden="1"/>
    <cellStyle name="Hipervínculo" xfId="2414" builtinId="8" hidden="1"/>
    <cellStyle name="Hipervínculo" xfId="2416" builtinId="8" hidden="1"/>
    <cellStyle name="Hipervínculo" xfId="2418" builtinId="8" hidden="1"/>
    <cellStyle name="Hipervínculo" xfId="2420" builtinId="8" hidden="1"/>
    <cellStyle name="Hipervínculo" xfId="2422" builtinId="8" hidden="1"/>
    <cellStyle name="Hipervínculo" xfId="2424" builtinId="8" hidden="1"/>
    <cellStyle name="Hipervínculo" xfId="2426" builtinId="8" hidden="1"/>
    <cellStyle name="Hipervínculo" xfId="2428" builtinId="8" hidden="1"/>
    <cellStyle name="Hipervínculo" xfId="2430" builtinId="8" hidden="1"/>
    <cellStyle name="Hipervínculo" xfId="2432" builtinId="8" hidden="1"/>
    <cellStyle name="Hipervínculo" xfId="2434" builtinId="8" hidden="1"/>
    <cellStyle name="Hipervínculo" xfId="2436" builtinId="8" hidden="1"/>
    <cellStyle name="Hipervínculo" xfId="2438" builtinId="8" hidden="1"/>
    <cellStyle name="Hipervínculo" xfId="2440" builtinId="8" hidden="1"/>
    <cellStyle name="Hipervínculo" xfId="2442" builtinId="8" hidden="1"/>
    <cellStyle name="Hipervínculo" xfId="2444" builtinId="8" hidden="1"/>
    <cellStyle name="Hipervínculo" xfId="2446" builtinId="8" hidden="1"/>
    <cellStyle name="Hipervínculo" xfId="2448" builtinId="8" hidden="1"/>
    <cellStyle name="Hipervínculo" xfId="2450" builtinId="8" hidden="1"/>
    <cellStyle name="Hipervínculo" xfId="2452" builtinId="8" hidden="1"/>
    <cellStyle name="Hipervínculo" xfId="2454" builtinId="8" hidden="1"/>
    <cellStyle name="Hipervínculo" xfId="2456" builtinId="8" hidden="1"/>
    <cellStyle name="Hipervínculo" xfId="2458" builtinId="8" hidden="1"/>
    <cellStyle name="Hipervínculo" xfId="2460" builtinId="8" hidden="1"/>
    <cellStyle name="Hipervínculo" xfId="2462" builtinId="8" hidden="1"/>
    <cellStyle name="Hipervínculo" xfId="2464" builtinId="8" hidden="1"/>
    <cellStyle name="Hipervínculo" xfId="2466" builtinId="8" hidden="1"/>
    <cellStyle name="Hipervínculo" xfId="2468" builtinId="8" hidden="1"/>
    <cellStyle name="Hipervínculo" xfId="2470" builtinId="8" hidden="1"/>
    <cellStyle name="Hipervínculo" xfId="2472" builtinId="8" hidden="1"/>
    <cellStyle name="Hipervínculo" xfId="2474" builtinId="8" hidden="1"/>
    <cellStyle name="Hipervínculo" xfId="2476" builtinId="8" hidden="1"/>
    <cellStyle name="Hipervínculo" xfId="2478" builtinId="8" hidden="1"/>
    <cellStyle name="Hipervínculo" xfId="2480" builtinId="8" hidden="1"/>
    <cellStyle name="Hipervínculo" xfId="2482" builtinId="8" hidden="1"/>
    <cellStyle name="Hipervínculo" xfId="2484" builtinId="8" hidden="1"/>
    <cellStyle name="Hipervínculo" xfId="2486" builtinId="8" hidden="1"/>
    <cellStyle name="Hipervínculo" xfId="2488" builtinId="8" hidden="1"/>
    <cellStyle name="Hipervínculo" xfId="2490" builtinId="8" hidden="1"/>
    <cellStyle name="Hipervínculo" xfId="2492" builtinId="8" hidden="1"/>
    <cellStyle name="Hipervínculo" xfId="2494" builtinId="8" hidden="1"/>
    <cellStyle name="Hipervínculo" xfId="2496" builtinId="8" hidden="1"/>
    <cellStyle name="Hipervínculo" xfId="2498" builtinId="8" hidden="1"/>
    <cellStyle name="Hipervínculo" xfId="2500" builtinId="8" hidden="1"/>
    <cellStyle name="Hipervínculo" xfId="2502" builtinId="8" hidden="1"/>
    <cellStyle name="Hipervínculo" xfId="2504" builtinId="8" hidden="1"/>
    <cellStyle name="Hipervínculo" xfId="2506" builtinId="8" hidden="1"/>
    <cellStyle name="Hipervínculo" xfId="2508" builtinId="8" hidden="1"/>
    <cellStyle name="Hipervínculo" xfId="2510" builtinId="8" hidden="1"/>
    <cellStyle name="Hipervínculo" xfId="2512" builtinId="8" hidden="1"/>
    <cellStyle name="Hipervínculo" xfId="2514" builtinId="8" hidden="1"/>
    <cellStyle name="Hipervínculo" xfId="2516" builtinId="8" hidden="1"/>
    <cellStyle name="Hipervínculo" xfId="2518" builtinId="8" hidden="1"/>
    <cellStyle name="Hipervínculo" xfId="2520" builtinId="8" hidden="1"/>
    <cellStyle name="Hipervínculo" xfId="2522" builtinId="8" hidden="1"/>
    <cellStyle name="Hipervínculo" xfId="2524" builtinId="8" hidden="1"/>
    <cellStyle name="Hipervínculo" xfId="2526" builtinId="8" hidden="1"/>
    <cellStyle name="Hipervínculo" xfId="2528" builtinId="8" hidden="1"/>
    <cellStyle name="Hipervínculo" xfId="2530" builtinId="8" hidden="1"/>
    <cellStyle name="Hipervínculo" xfId="2532" builtinId="8" hidden="1"/>
    <cellStyle name="Hipervínculo" xfId="2534" builtinId="8" hidden="1"/>
    <cellStyle name="Hipervínculo" xfId="2536" builtinId="8" hidden="1"/>
    <cellStyle name="Hipervínculo" xfId="2538" builtinId="8" hidden="1"/>
    <cellStyle name="Hipervínculo" xfId="2540" builtinId="8" hidden="1"/>
    <cellStyle name="Hipervínculo" xfId="2542" builtinId="8" hidden="1"/>
    <cellStyle name="Hipervínculo" xfId="2544" builtinId="8" hidden="1"/>
    <cellStyle name="Hipervínculo" xfId="2546" builtinId="8" hidden="1"/>
    <cellStyle name="Hipervínculo" xfId="2548" builtinId="8" hidden="1"/>
    <cellStyle name="Hipervínculo" xfId="2550" builtinId="8" hidden="1"/>
    <cellStyle name="Hipervínculo" xfId="2552" builtinId="8" hidden="1"/>
    <cellStyle name="Hipervínculo" xfId="2554" builtinId="8" hidden="1"/>
    <cellStyle name="Hipervínculo" xfId="2556" builtinId="8" hidden="1"/>
    <cellStyle name="Hipervínculo" xfId="2558" builtinId="8" hidden="1"/>
    <cellStyle name="Hipervínculo" xfId="2560" builtinId="8" hidden="1"/>
    <cellStyle name="Hipervínculo" xfId="2562" builtinId="8" hidden="1"/>
    <cellStyle name="Hipervínculo" xfId="2564" builtinId="8" hidden="1"/>
    <cellStyle name="Hipervínculo" xfId="2566" builtinId="8" hidden="1"/>
    <cellStyle name="Hipervínculo" xfId="2568" builtinId="8" hidden="1"/>
    <cellStyle name="Hipervínculo" xfId="2570" builtinId="8" hidden="1"/>
    <cellStyle name="Hipervínculo" xfId="2572" builtinId="8" hidden="1"/>
    <cellStyle name="Hipervínculo" xfId="2574" builtinId="8" hidden="1"/>
    <cellStyle name="Hipervínculo" xfId="2576" builtinId="8" hidden="1"/>
    <cellStyle name="Hipervínculo" xfId="2578" builtinId="8" hidden="1"/>
    <cellStyle name="Hipervínculo" xfId="2580" builtinId="8" hidden="1"/>
    <cellStyle name="Hipervínculo" xfId="2582" builtinId="8" hidden="1"/>
    <cellStyle name="Hipervínculo" xfId="2584" builtinId="8" hidden="1"/>
    <cellStyle name="Hipervínculo" xfId="2586" builtinId="8" hidden="1"/>
    <cellStyle name="Hipervínculo" xfId="2588" builtinId="8" hidden="1"/>
    <cellStyle name="Hipervínculo" xfId="2590" builtinId="8" hidden="1"/>
    <cellStyle name="Hipervínculo" xfId="2592" builtinId="8" hidden="1"/>
    <cellStyle name="Hipervínculo" xfId="2594" builtinId="8" hidden="1"/>
    <cellStyle name="Hipervínculo" xfId="2596" builtinId="8" hidden="1"/>
    <cellStyle name="Hipervínculo" xfId="2598" builtinId="8" hidden="1"/>
    <cellStyle name="Hipervínculo" xfId="2600" builtinId="8" hidden="1"/>
    <cellStyle name="Hipervínculo" xfId="2602" builtinId="8" hidden="1"/>
    <cellStyle name="Hipervínculo" xfId="2604" builtinId="8" hidden="1"/>
    <cellStyle name="Hipervínculo" xfId="2606" builtinId="8" hidden="1"/>
    <cellStyle name="Hipervínculo" xfId="2608" builtinId="8" hidden="1"/>
    <cellStyle name="Hipervínculo" xfId="2610" builtinId="8" hidden="1"/>
    <cellStyle name="Hipervínculo" xfId="2612" builtinId="8" hidden="1"/>
    <cellStyle name="Hipervínculo" xfId="2614" builtinId="8" hidden="1"/>
    <cellStyle name="Hipervínculo" xfId="2616" builtinId="8" hidden="1"/>
    <cellStyle name="Hipervínculo" xfId="2618" builtinId="8" hidden="1"/>
    <cellStyle name="Hipervínculo" xfId="2620" builtinId="8" hidden="1"/>
    <cellStyle name="Hipervínculo" xfId="2622" builtinId="8" hidden="1"/>
    <cellStyle name="Hipervínculo" xfId="2624" builtinId="8" hidden="1"/>
    <cellStyle name="Hipervínculo" xfId="2626" builtinId="8" hidden="1"/>
    <cellStyle name="Hipervínculo" xfId="2628" builtinId="8" hidden="1"/>
    <cellStyle name="Hipervínculo" xfId="2630" builtinId="8" hidden="1"/>
    <cellStyle name="Hipervínculo" xfId="2632" builtinId="8" hidden="1"/>
    <cellStyle name="Hipervínculo" xfId="2634" builtinId="8" hidden="1"/>
    <cellStyle name="Hipervínculo" xfId="2636" builtinId="8" hidden="1"/>
    <cellStyle name="Hipervínculo" xfId="2638" builtinId="8" hidden="1"/>
    <cellStyle name="Hipervínculo" xfId="2640" builtinId="8" hidden="1"/>
    <cellStyle name="Hipervínculo" xfId="2642" builtinId="8" hidden="1"/>
    <cellStyle name="Hipervínculo" xfId="2644" builtinId="8" hidden="1"/>
    <cellStyle name="Hipervínculo" xfId="2646" builtinId="8" hidden="1"/>
    <cellStyle name="Hipervínculo" xfId="2648" builtinId="8" hidden="1"/>
    <cellStyle name="Hipervínculo" xfId="2650" builtinId="8" hidden="1"/>
    <cellStyle name="Hipervínculo" xfId="2652" builtinId="8" hidden="1"/>
    <cellStyle name="Hipervínculo" xfId="2654" builtinId="8" hidden="1"/>
    <cellStyle name="Hipervínculo" xfId="2656" builtinId="8" hidden="1"/>
    <cellStyle name="Hipervínculo" xfId="2658" builtinId="8" hidden="1"/>
    <cellStyle name="Hipervínculo" xfId="2660" builtinId="8" hidden="1"/>
    <cellStyle name="Hipervínculo" xfId="2662" builtinId="8" hidden="1"/>
    <cellStyle name="Hipervínculo" xfId="2664" builtinId="8" hidden="1"/>
    <cellStyle name="Hipervínculo" xfId="2666" builtinId="8" hidden="1"/>
    <cellStyle name="Hipervínculo" xfId="2668" builtinId="8" hidden="1"/>
    <cellStyle name="Hipervínculo" xfId="2670" builtinId="8" hidden="1"/>
    <cellStyle name="Hipervínculo" xfId="2672" builtinId="8" hidden="1"/>
    <cellStyle name="Hipervínculo" xfId="2674" builtinId="8" hidden="1"/>
    <cellStyle name="Hipervínculo" xfId="2676" builtinId="8" hidden="1"/>
    <cellStyle name="Hipervínculo" xfId="2678" builtinId="8" hidden="1"/>
    <cellStyle name="Hipervínculo" xfId="2680" builtinId="8" hidden="1"/>
    <cellStyle name="Hipervínculo" xfId="2682" builtinId="8" hidden="1"/>
    <cellStyle name="Hipervínculo" xfId="2684" builtinId="8" hidden="1"/>
    <cellStyle name="Hipervínculo" xfId="2686" builtinId="8" hidden="1"/>
    <cellStyle name="Hipervínculo" xfId="2688" builtinId="8" hidden="1"/>
    <cellStyle name="Hipervínculo" xfId="2690" builtinId="8" hidden="1"/>
    <cellStyle name="Hipervínculo" xfId="2692" builtinId="8" hidden="1"/>
    <cellStyle name="Hipervínculo" xfId="2694" builtinId="8" hidden="1"/>
    <cellStyle name="Hipervínculo" xfId="2696" builtinId="8" hidden="1"/>
    <cellStyle name="Hipervínculo" xfId="2698" builtinId="8" hidden="1"/>
    <cellStyle name="Hipervínculo" xfId="2700" builtinId="8" hidden="1"/>
    <cellStyle name="Hipervínculo" xfId="2702" builtinId="8" hidden="1"/>
    <cellStyle name="Hipervínculo" xfId="2704" builtinId="8" hidden="1"/>
    <cellStyle name="Hipervínculo" xfId="2706" builtinId="8" hidden="1"/>
    <cellStyle name="Hipervínculo" xfId="2708" builtinId="8" hidden="1"/>
    <cellStyle name="Hipervínculo" xfId="2710" builtinId="8" hidden="1"/>
    <cellStyle name="Hipervínculo" xfId="2712" builtinId="8" hidden="1"/>
    <cellStyle name="Hipervínculo" xfId="2714" builtinId="8" hidden="1"/>
    <cellStyle name="Hipervínculo" xfId="2716" builtinId="8" hidden="1"/>
    <cellStyle name="Hipervínculo" xfId="2718" builtinId="8" hidden="1"/>
    <cellStyle name="Hipervínculo" xfId="2720" builtinId="8" hidden="1"/>
    <cellStyle name="Hipervínculo" xfId="2722" builtinId="8" hidden="1"/>
    <cellStyle name="Hipervínculo" xfId="2724" builtinId="8" hidden="1"/>
    <cellStyle name="Hipervínculo" xfId="2726" builtinId="8" hidden="1"/>
    <cellStyle name="Hipervínculo" xfId="2728" builtinId="8" hidden="1"/>
    <cellStyle name="Hipervínculo" xfId="2730" builtinId="8" hidden="1"/>
    <cellStyle name="Hipervínculo" xfId="2732" builtinId="8" hidden="1"/>
    <cellStyle name="Hipervínculo" xfId="2734" builtinId="8" hidden="1"/>
    <cellStyle name="Hipervínculo" xfId="2736" builtinId="8" hidden="1"/>
    <cellStyle name="Hipervínculo" xfId="2738" builtinId="8" hidden="1"/>
    <cellStyle name="Hipervínculo" xfId="2740" builtinId="8" hidden="1"/>
    <cellStyle name="Hipervínculo" xfId="2742" builtinId="8" hidden="1"/>
    <cellStyle name="Hipervínculo" xfId="2744" builtinId="8" hidden="1"/>
    <cellStyle name="Hipervínculo" xfId="2746" builtinId="8" hidden="1"/>
    <cellStyle name="Hipervínculo" xfId="2748" builtinId="8" hidden="1"/>
    <cellStyle name="Hipervínculo" xfId="2750" builtinId="8" hidden="1"/>
    <cellStyle name="Hipervínculo" xfId="2752" builtinId="8" hidden="1"/>
    <cellStyle name="Hipervínculo" xfId="2754" builtinId="8" hidden="1"/>
    <cellStyle name="Hipervínculo" xfId="2756" builtinId="8" hidden="1"/>
    <cellStyle name="Hipervínculo" xfId="2758" builtinId="8" hidden="1"/>
    <cellStyle name="Hipervínculo" xfId="2760" builtinId="8" hidden="1"/>
    <cellStyle name="Hipervínculo" xfId="2762" builtinId="8" hidden="1"/>
    <cellStyle name="Hipervínculo" xfId="2764" builtinId="8" hidden="1"/>
    <cellStyle name="Hipervínculo" xfId="2766" builtinId="8" hidden="1"/>
    <cellStyle name="Hipervínculo" xfId="2768" builtinId="8" hidden="1"/>
    <cellStyle name="Hipervínculo" xfId="2770" builtinId="8" hidden="1"/>
    <cellStyle name="Hipervínculo" xfId="2772" builtinId="8" hidden="1"/>
    <cellStyle name="Hipervínculo" xfId="2774" builtinId="8" hidden="1"/>
    <cellStyle name="Hipervínculo" xfId="2776" builtinId="8" hidden="1"/>
    <cellStyle name="Hipervínculo" xfId="2778" builtinId="8" hidden="1"/>
    <cellStyle name="Hipervínculo" xfId="2780" builtinId="8" hidden="1"/>
    <cellStyle name="Hipervínculo" xfId="2782" builtinId="8" hidden="1"/>
    <cellStyle name="Hipervínculo" xfId="2784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Hipervínculo visitado" xfId="1042" builtinId="9" hidden="1"/>
    <cellStyle name="Hipervínculo visitado" xfId="1044" builtinId="9" hidden="1"/>
    <cellStyle name="Hipervínculo visitado" xfId="1046" builtinId="9" hidden="1"/>
    <cellStyle name="Hipervínculo visitado" xfId="1048" builtinId="9" hidden="1"/>
    <cellStyle name="Hipervínculo visitado" xfId="1050" builtinId="9" hidden="1"/>
    <cellStyle name="Hipervínculo visitado" xfId="1052" builtinId="9" hidden="1"/>
    <cellStyle name="Hipervínculo visitado" xfId="1054" builtinId="9" hidden="1"/>
    <cellStyle name="Hipervínculo visitado" xfId="1056" builtinId="9" hidden="1"/>
    <cellStyle name="Hipervínculo visitado" xfId="1058" builtinId="9" hidden="1"/>
    <cellStyle name="Hipervínculo visitado" xfId="1060" builtinId="9" hidden="1"/>
    <cellStyle name="Hipervínculo visitado" xfId="1062" builtinId="9" hidden="1"/>
    <cellStyle name="Hipervínculo visitado" xfId="1064" builtinId="9" hidden="1"/>
    <cellStyle name="Hipervínculo visitado" xfId="1066" builtinId="9" hidden="1"/>
    <cellStyle name="Hipervínculo visitado" xfId="1068" builtinId="9" hidden="1"/>
    <cellStyle name="Hipervínculo visitado" xfId="1070" builtinId="9" hidden="1"/>
    <cellStyle name="Hipervínculo visitado" xfId="1072" builtinId="9" hidden="1"/>
    <cellStyle name="Hipervínculo visitado" xfId="1074" builtinId="9" hidden="1"/>
    <cellStyle name="Hipervínculo visitado" xfId="1076" builtinId="9" hidden="1"/>
    <cellStyle name="Hipervínculo visitado" xfId="1078" builtinId="9" hidden="1"/>
    <cellStyle name="Hipervínculo visitado" xfId="1080" builtinId="9" hidden="1"/>
    <cellStyle name="Hipervínculo visitado" xfId="1082" builtinId="9" hidden="1"/>
    <cellStyle name="Hipervínculo visitado" xfId="1084" builtinId="9" hidden="1"/>
    <cellStyle name="Hipervínculo visitado" xfId="1086" builtinId="9" hidden="1"/>
    <cellStyle name="Hipervínculo visitado" xfId="1088" builtinId="9" hidden="1"/>
    <cellStyle name="Hipervínculo visitado" xfId="1090" builtinId="9" hidden="1"/>
    <cellStyle name="Hipervínculo visitado" xfId="1092" builtinId="9" hidden="1"/>
    <cellStyle name="Hipervínculo visitado" xfId="1094" builtinId="9" hidden="1"/>
    <cellStyle name="Hipervínculo visitado" xfId="1096" builtinId="9" hidden="1"/>
    <cellStyle name="Hipervínculo visitado" xfId="1098" builtinId="9" hidden="1"/>
    <cellStyle name="Hipervínculo visitado" xfId="1100" builtinId="9" hidden="1"/>
    <cellStyle name="Hipervínculo visitado" xfId="1102" builtinId="9" hidden="1"/>
    <cellStyle name="Hipervínculo visitado" xfId="1104" builtinId="9" hidden="1"/>
    <cellStyle name="Hipervínculo visitado" xfId="1106" builtinId="9" hidden="1"/>
    <cellStyle name="Hipervínculo visitado" xfId="1108" builtinId="9" hidden="1"/>
    <cellStyle name="Hipervínculo visitado" xfId="1110" builtinId="9" hidden="1"/>
    <cellStyle name="Hipervínculo visitado" xfId="1112" builtinId="9" hidden="1"/>
    <cellStyle name="Hipervínculo visitado" xfId="1114" builtinId="9" hidden="1"/>
    <cellStyle name="Hipervínculo visitado" xfId="1116" builtinId="9" hidden="1"/>
    <cellStyle name="Hipervínculo visitado" xfId="1118" builtinId="9" hidden="1"/>
    <cellStyle name="Hipervínculo visitado" xfId="1120" builtinId="9" hidden="1"/>
    <cellStyle name="Hipervínculo visitado" xfId="1122" builtinId="9" hidden="1"/>
    <cellStyle name="Hipervínculo visitado" xfId="1124" builtinId="9" hidden="1"/>
    <cellStyle name="Hipervínculo visitado" xfId="1126" builtinId="9" hidden="1"/>
    <cellStyle name="Hipervínculo visitado" xfId="1128" builtinId="9" hidden="1"/>
    <cellStyle name="Hipervínculo visitado" xfId="1130" builtinId="9" hidden="1"/>
    <cellStyle name="Hipervínculo visitado" xfId="1132" builtinId="9" hidden="1"/>
    <cellStyle name="Hipervínculo visitado" xfId="1134" builtinId="9" hidden="1"/>
    <cellStyle name="Hipervínculo visitado" xfId="1136" builtinId="9" hidden="1"/>
    <cellStyle name="Hipervínculo visitado" xfId="1138" builtinId="9" hidden="1"/>
    <cellStyle name="Hipervínculo visitado" xfId="1140" builtinId="9" hidden="1"/>
    <cellStyle name="Hipervínculo visitado" xfId="1142" builtinId="9" hidden="1"/>
    <cellStyle name="Hipervínculo visitado" xfId="1144" builtinId="9" hidden="1"/>
    <cellStyle name="Hipervínculo visitado" xfId="1146" builtinId="9" hidden="1"/>
    <cellStyle name="Hipervínculo visitado" xfId="1148" builtinId="9" hidden="1"/>
    <cellStyle name="Hipervínculo visitado" xfId="1150" builtinId="9" hidden="1"/>
    <cellStyle name="Hipervínculo visitado" xfId="1152" builtinId="9" hidden="1"/>
    <cellStyle name="Hipervínculo visitado" xfId="1154" builtinId="9" hidden="1"/>
    <cellStyle name="Hipervínculo visitado" xfId="1156" builtinId="9" hidden="1"/>
    <cellStyle name="Hipervínculo visitado" xfId="1158" builtinId="9" hidden="1"/>
    <cellStyle name="Hipervínculo visitado" xfId="1160" builtinId="9" hidden="1"/>
    <cellStyle name="Hipervínculo visitado" xfId="1162" builtinId="9" hidden="1"/>
    <cellStyle name="Hipervínculo visitado" xfId="1164" builtinId="9" hidden="1"/>
    <cellStyle name="Hipervínculo visitado" xfId="1166" builtinId="9" hidden="1"/>
    <cellStyle name="Hipervínculo visitado" xfId="1168" builtinId="9" hidden="1"/>
    <cellStyle name="Hipervínculo visitado" xfId="1170" builtinId="9" hidden="1"/>
    <cellStyle name="Hipervínculo visitado" xfId="1172" builtinId="9" hidden="1"/>
    <cellStyle name="Hipervínculo visitado" xfId="1174" builtinId="9" hidden="1"/>
    <cellStyle name="Hipervínculo visitado" xfId="1176" builtinId="9" hidden="1"/>
    <cellStyle name="Hipervínculo visitado" xfId="1178" builtinId="9" hidden="1"/>
    <cellStyle name="Hipervínculo visitado" xfId="1180" builtinId="9" hidden="1"/>
    <cellStyle name="Hipervínculo visitado" xfId="1182" builtinId="9" hidden="1"/>
    <cellStyle name="Hipervínculo visitado" xfId="1184" builtinId="9" hidden="1"/>
    <cellStyle name="Hipervínculo visitado" xfId="1186" builtinId="9" hidden="1"/>
    <cellStyle name="Hipervínculo visitado" xfId="1188" builtinId="9" hidden="1"/>
    <cellStyle name="Hipervínculo visitado" xfId="1190" builtinId="9" hidden="1"/>
    <cellStyle name="Hipervínculo visitado" xfId="1192" builtinId="9" hidden="1"/>
    <cellStyle name="Hipervínculo visitado" xfId="1194" builtinId="9" hidden="1"/>
    <cellStyle name="Hipervínculo visitado" xfId="1196" builtinId="9" hidden="1"/>
    <cellStyle name="Hipervínculo visitado" xfId="1198" builtinId="9" hidden="1"/>
    <cellStyle name="Hipervínculo visitado" xfId="1200" builtinId="9" hidden="1"/>
    <cellStyle name="Hipervínculo visitado" xfId="1202" builtinId="9" hidden="1"/>
    <cellStyle name="Hipervínculo visitado" xfId="1204" builtinId="9" hidden="1"/>
    <cellStyle name="Hipervínculo visitado" xfId="1206" builtinId="9" hidden="1"/>
    <cellStyle name="Hipervínculo visitado" xfId="1208" builtinId="9" hidden="1"/>
    <cellStyle name="Hipervínculo visitado" xfId="1210" builtinId="9" hidden="1"/>
    <cellStyle name="Hipervínculo visitado" xfId="1212" builtinId="9" hidden="1"/>
    <cellStyle name="Hipervínculo visitado" xfId="1214" builtinId="9" hidden="1"/>
    <cellStyle name="Hipervínculo visitado" xfId="1216" builtinId="9" hidden="1"/>
    <cellStyle name="Hipervínculo visitado" xfId="1218" builtinId="9" hidden="1"/>
    <cellStyle name="Hipervínculo visitado" xfId="1220" builtinId="9" hidden="1"/>
    <cellStyle name="Hipervínculo visitado" xfId="1222" builtinId="9" hidden="1"/>
    <cellStyle name="Hipervínculo visitado" xfId="1224" builtinId="9" hidden="1"/>
    <cellStyle name="Hipervínculo visitado" xfId="1226" builtinId="9" hidden="1"/>
    <cellStyle name="Hipervínculo visitado" xfId="1228" builtinId="9" hidden="1"/>
    <cellStyle name="Hipervínculo visitado" xfId="1230" builtinId="9" hidden="1"/>
    <cellStyle name="Hipervínculo visitado" xfId="1232" builtinId="9" hidden="1"/>
    <cellStyle name="Hipervínculo visitado" xfId="1234" builtinId="9" hidden="1"/>
    <cellStyle name="Hipervínculo visitado" xfId="1236" builtinId="9" hidden="1"/>
    <cellStyle name="Hipervínculo visitado" xfId="1238" builtinId="9" hidden="1"/>
    <cellStyle name="Hipervínculo visitado" xfId="1240" builtinId="9" hidden="1"/>
    <cellStyle name="Hipervínculo visitado" xfId="1242" builtinId="9" hidden="1"/>
    <cellStyle name="Hipervínculo visitado" xfId="1244" builtinId="9" hidden="1"/>
    <cellStyle name="Hipervínculo visitado" xfId="1246" builtinId="9" hidden="1"/>
    <cellStyle name="Hipervínculo visitado" xfId="1248" builtinId="9" hidden="1"/>
    <cellStyle name="Hipervínculo visitado" xfId="1250" builtinId="9" hidden="1"/>
    <cellStyle name="Hipervínculo visitado" xfId="1252" builtinId="9" hidden="1"/>
    <cellStyle name="Hipervínculo visitado" xfId="1254" builtinId="9" hidden="1"/>
    <cellStyle name="Hipervínculo visitado" xfId="1256" builtinId="9" hidden="1"/>
    <cellStyle name="Hipervínculo visitado" xfId="1258" builtinId="9" hidden="1"/>
    <cellStyle name="Hipervínculo visitado" xfId="1260" builtinId="9" hidden="1"/>
    <cellStyle name="Hipervínculo visitado" xfId="1262" builtinId="9" hidden="1"/>
    <cellStyle name="Hipervínculo visitado" xfId="1264" builtinId="9" hidden="1"/>
    <cellStyle name="Hipervínculo visitado" xfId="1266" builtinId="9" hidden="1"/>
    <cellStyle name="Hipervínculo visitado" xfId="1268" builtinId="9" hidden="1"/>
    <cellStyle name="Hipervínculo visitado" xfId="1270" builtinId="9" hidden="1"/>
    <cellStyle name="Hipervínculo visitado" xfId="1272" builtinId="9" hidden="1"/>
    <cellStyle name="Hipervínculo visitado" xfId="1274" builtinId="9" hidden="1"/>
    <cellStyle name="Hipervínculo visitado" xfId="1276" builtinId="9" hidden="1"/>
    <cellStyle name="Hipervínculo visitado" xfId="1278" builtinId="9" hidden="1"/>
    <cellStyle name="Hipervínculo visitado" xfId="1280" builtinId="9" hidden="1"/>
    <cellStyle name="Hipervínculo visitado" xfId="1282" builtinId="9" hidden="1"/>
    <cellStyle name="Hipervínculo visitado" xfId="1284" builtinId="9" hidden="1"/>
    <cellStyle name="Hipervínculo visitado" xfId="1286" builtinId="9" hidden="1"/>
    <cellStyle name="Hipervínculo visitado" xfId="1288" builtinId="9" hidden="1"/>
    <cellStyle name="Hipervínculo visitado" xfId="1290" builtinId="9" hidden="1"/>
    <cellStyle name="Hipervínculo visitado" xfId="1292" builtinId="9" hidden="1"/>
    <cellStyle name="Hipervínculo visitado" xfId="1294" builtinId="9" hidden="1"/>
    <cellStyle name="Hipervínculo visitado" xfId="1296" builtinId="9" hidden="1"/>
    <cellStyle name="Hipervínculo visitado" xfId="1298" builtinId="9" hidden="1"/>
    <cellStyle name="Hipervínculo visitado" xfId="1300" builtinId="9" hidden="1"/>
    <cellStyle name="Hipervínculo visitado" xfId="1302" builtinId="9" hidden="1"/>
    <cellStyle name="Hipervínculo visitado" xfId="1304" builtinId="9" hidden="1"/>
    <cellStyle name="Hipervínculo visitado" xfId="1306" builtinId="9" hidden="1"/>
    <cellStyle name="Hipervínculo visitado" xfId="1308" builtinId="9" hidden="1"/>
    <cellStyle name="Hipervínculo visitado" xfId="1310" builtinId="9" hidden="1"/>
    <cellStyle name="Hipervínculo visitado" xfId="1312" builtinId="9" hidden="1"/>
    <cellStyle name="Hipervínculo visitado" xfId="1314" builtinId="9" hidden="1"/>
    <cellStyle name="Hipervínculo visitado" xfId="1316" builtinId="9" hidden="1"/>
    <cellStyle name="Hipervínculo visitado" xfId="1318" builtinId="9" hidden="1"/>
    <cellStyle name="Hipervínculo visitado" xfId="1320" builtinId="9" hidden="1"/>
    <cellStyle name="Hipervínculo visitado" xfId="1322" builtinId="9" hidden="1"/>
    <cellStyle name="Hipervínculo visitado" xfId="1324" builtinId="9" hidden="1"/>
    <cellStyle name="Hipervínculo visitado" xfId="1326" builtinId="9" hidden="1"/>
    <cellStyle name="Hipervínculo visitado" xfId="1328" builtinId="9" hidden="1"/>
    <cellStyle name="Hipervínculo visitado" xfId="1330" builtinId="9" hidden="1"/>
    <cellStyle name="Hipervínculo visitado" xfId="1332" builtinId="9" hidden="1"/>
    <cellStyle name="Hipervínculo visitado" xfId="1334" builtinId="9" hidden="1"/>
    <cellStyle name="Hipervínculo visitado" xfId="1336" builtinId="9" hidden="1"/>
    <cellStyle name="Hipervínculo visitado" xfId="1338" builtinId="9" hidden="1"/>
    <cellStyle name="Hipervínculo visitado" xfId="1340" builtinId="9" hidden="1"/>
    <cellStyle name="Hipervínculo visitado" xfId="1342" builtinId="9" hidden="1"/>
    <cellStyle name="Hipervínculo visitado" xfId="1344" builtinId="9" hidden="1"/>
    <cellStyle name="Hipervínculo visitado" xfId="1346" builtinId="9" hidden="1"/>
    <cellStyle name="Hipervínculo visitado" xfId="1348" builtinId="9" hidden="1"/>
    <cellStyle name="Hipervínculo visitado" xfId="1350" builtinId="9" hidden="1"/>
    <cellStyle name="Hipervínculo visitado" xfId="1352" builtinId="9" hidden="1"/>
    <cellStyle name="Hipervínculo visitado" xfId="1354" builtinId="9" hidden="1"/>
    <cellStyle name="Hipervínculo visitado" xfId="1356" builtinId="9" hidden="1"/>
    <cellStyle name="Hipervínculo visitado" xfId="1358" builtinId="9" hidden="1"/>
    <cellStyle name="Hipervínculo visitado" xfId="1360" builtinId="9" hidden="1"/>
    <cellStyle name="Hipervínculo visitado" xfId="1362" builtinId="9" hidden="1"/>
    <cellStyle name="Hipervínculo visitado" xfId="1364" builtinId="9" hidden="1"/>
    <cellStyle name="Hipervínculo visitado" xfId="1366" builtinId="9" hidden="1"/>
    <cellStyle name="Hipervínculo visitado" xfId="1368" builtinId="9" hidden="1"/>
    <cellStyle name="Hipervínculo visitado" xfId="1370" builtinId="9" hidden="1"/>
    <cellStyle name="Hipervínculo visitado" xfId="1372" builtinId="9" hidden="1"/>
    <cellStyle name="Hipervínculo visitado" xfId="1374" builtinId="9" hidden="1"/>
    <cellStyle name="Hipervínculo visitado" xfId="1376" builtinId="9" hidden="1"/>
    <cellStyle name="Hipervínculo visitado" xfId="1378" builtinId="9" hidden="1"/>
    <cellStyle name="Hipervínculo visitado" xfId="1380" builtinId="9" hidden="1"/>
    <cellStyle name="Hipervínculo visitado" xfId="1382" builtinId="9" hidden="1"/>
    <cellStyle name="Hipervínculo visitado" xfId="1384" builtinId="9" hidden="1"/>
    <cellStyle name="Hipervínculo visitado" xfId="1386" builtinId="9" hidden="1"/>
    <cellStyle name="Hipervínculo visitado" xfId="1388" builtinId="9" hidden="1"/>
    <cellStyle name="Hipervínculo visitado" xfId="1390" builtinId="9" hidden="1"/>
    <cellStyle name="Hipervínculo visitado" xfId="1392" builtinId="9" hidden="1"/>
    <cellStyle name="Hipervínculo visitado" xfId="1394" builtinId="9" hidden="1"/>
    <cellStyle name="Hipervínculo visitado" xfId="1396" builtinId="9" hidden="1"/>
    <cellStyle name="Hipervínculo visitado" xfId="1398" builtinId="9" hidden="1"/>
    <cellStyle name="Hipervínculo visitado" xfId="1400" builtinId="9" hidden="1"/>
    <cellStyle name="Hipervínculo visitado" xfId="1402" builtinId="9" hidden="1"/>
    <cellStyle name="Hipervínculo visitado" xfId="1404" builtinId="9" hidden="1"/>
    <cellStyle name="Hipervínculo visitado" xfId="1406" builtinId="9" hidden="1"/>
    <cellStyle name="Hipervínculo visitado" xfId="1408" builtinId="9" hidden="1"/>
    <cellStyle name="Hipervínculo visitado" xfId="1410" builtinId="9" hidden="1"/>
    <cellStyle name="Hipervínculo visitado" xfId="1412" builtinId="9" hidden="1"/>
    <cellStyle name="Hipervínculo visitado" xfId="1414" builtinId="9" hidden="1"/>
    <cellStyle name="Hipervínculo visitado" xfId="1416" builtinId="9" hidden="1"/>
    <cellStyle name="Hipervínculo visitado" xfId="1418" builtinId="9" hidden="1"/>
    <cellStyle name="Hipervínculo visitado" xfId="1420" builtinId="9" hidden="1"/>
    <cellStyle name="Hipervínculo visitado" xfId="1422" builtinId="9" hidden="1"/>
    <cellStyle name="Hipervínculo visitado" xfId="1424" builtinId="9" hidden="1"/>
    <cellStyle name="Hipervínculo visitado" xfId="1426" builtinId="9" hidden="1"/>
    <cellStyle name="Hipervínculo visitado" xfId="1428" builtinId="9" hidden="1"/>
    <cellStyle name="Hipervínculo visitado" xfId="1430" builtinId="9" hidden="1"/>
    <cellStyle name="Hipervínculo visitado" xfId="1432" builtinId="9" hidden="1"/>
    <cellStyle name="Hipervínculo visitado" xfId="1434" builtinId="9" hidden="1"/>
    <cellStyle name="Hipervínculo visitado" xfId="1436" builtinId="9" hidden="1"/>
    <cellStyle name="Hipervínculo visitado" xfId="1438" builtinId="9" hidden="1"/>
    <cellStyle name="Hipervínculo visitado" xfId="1440" builtinId="9" hidden="1"/>
    <cellStyle name="Hipervínculo visitado" xfId="1442" builtinId="9" hidden="1"/>
    <cellStyle name="Hipervínculo visitado" xfId="1444" builtinId="9" hidden="1"/>
    <cellStyle name="Hipervínculo visitado" xfId="1446" builtinId="9" hidden="1"/>
    <cellStyle name="Hipervínculo visitado" xfId="1448" builtinId="9" hidden="1"/>
    <cellStyle name="Hipervínculo visitado" xfId="1450" builtinId="9" hidden="1"/>
    <cellStyle name="Hipervínculo visitado" xfId="1452" builtinId="9" hidden="1"/>
    <cellStyle name="Hipervínculo visitado" xfId="1454" builtinId="9" hidden="1"/>
    <cellStyle name="Hipervínculo visitado" xfId="1456" builtinId="9" hidden="1"/>
    <cellStyle name="Hipervínculo visitado" xfId="1458" builtinId="9" hidden="1"/>
    <cellStyle name="Hipervínculo visitado" xfId="1460" builtinId="9" hidden="1"/>
    <cellStyle name="Hipervínculo visitado" xfId="1462" builtinId="9" hidden="1"/>
    <cellStyle name="Hipervínculo visitado" xfId="1464" builtinId="9" hidden="1"/>
    <cellStyle name="Hipervínculo visitado" xfId="1466" builtinId="9" hidden="1"/>
    <cellStyle name="Hipervínculo visitado" xfId="1468" builtinId="9" hidden="1"/>
    <cellStyle name="Hipervínculo visitado" xfId="1470" builtinId="9" hidden="1"/>
    <cellStyle name="Hipervínculo visitado" xfId="1472" builtinId="9" hidden="1"/>
    <cellStyle name="Hipervínculo visitado" xfId="1474" builtinId="9" hidden="1"/>
    <cellStyle name="Hipervínculo visitado" xfId="1476" builtinId="9" hidden="1"/>
    <cellStyle name="Hipervínculo visitado" xfId="1478" builtinId="9" hidden="1"/>
    <cellStyle name="Hipervínculo visitado" xfId="1480" builtinId="9" hidden="1"/>
    <cellStyle name="Hipervínculo visitado" xfId="1482" builtinId="9" hidden="1"/>
    <cellStyle name="Hipervínculo visitado" xfId="1484" builtinId="9" hidden="1"/>
    <cellStyle name="Hipervínculo visitado" xfId="1486" builtinId="9" hidden="1"/>
    <cellStyle name="Hipervínculo visitado" xfId="1488" builtinId="9" hidden="1"/>
    <cellStyle name="Hipervínculo visitado" xfId="1490" builtinId="9" hidden="1"/>
    <cellStyle name="Hipervínculo visitado" xfId="1492" builtinId="9" hidden="1"/>
    <cellStyle name="Hipervínculo visitado" xfId="1494" builtinId="9" hidden="1"/>
    <cellStyle name="Hipervínculo visitado" xfId="1496" builtinId="9" hidden="1"/>
    <cellStyle name="Hipervínculo visitado" xfId="1498" builtinId="9" hidden="1"/>
    <cellStyle name="Hipervínculo visitado" xfId="1500" builtinId="9" hidden="1"/>
    <cellStyle name="Hipervínculo visitado" xfId="1502" builtinId="9" hidden="1"/>
    <cellStyle name="Hipervínculo visitado" xfId="1504" builtinId="9" hidden="1"/>
    <cellStyle name="Hipervínculo visitado" xfId="1506" builtinId="9" hidden="1"/>
    <cellStyle name="Hipervínculo visitado" xfId="1508" builtinId="9" hidden="1"/>
    <cellStyle name="Hipervínculo visitado" xfId="1510" builtinId="9" hidden="1"/>
    <cellStyle name="Hipervínculo visitado" xfId="1512" builtinId="9" hidden="1"/>
    <cellStyle name="Hipervínculo visitado" xfId="1514" builtinId="9" hidden="1"/>
    <cellStyle name="Hipervínculo visitado" xfId="1516" builtinId="9" hidden="1"/>
    <cellStyle name="Hipervínculo visitado" xfId="1518" builtinId="9" hidden="1"/>
    <cellStyle name="Hipervínculo visitado" xfId="1520" builtinId="9" hidden="1"/>
    <cellStyle name="Hipervínculo visitado" xfId="1522" builtinId="9" hidden="1"/>
    <cellStyle name="Hipervínculo visitado" xfId="1524" builtinId="9" hidden="1"/>
    <cellStyle name="Hipervínculo visitado" xfId="1526" builtinId="9" hidden="1"/>
    <cellStyle name="Hipervínculo visitado" xfId="1528" builtinId="9" hidden="1"/>
    <cellStyle name="Hipervínculo visitado" xfId="1530" builtinId="9" hidden="1"/>
    <cellStyle name="Hipervínculo visitado" xfId="1532" builtinId="9" hidden="1"/>
    <cellStyle name="Hipervínculo visitado" xfId="1534" builtinId="9" hidden="1"/>
    <cellStyle name="Hipervínculo visitado" xfId="1536" builtinId="9" hidden="1"/>
    <cellStyle name="Hipervínculo visitado" xfId="1538" builtinId="9" hidden="1"/>
    <cellStyle name="Hipervínculo visitado" xfId="1540" builtinId="9" hidden="1"/>
    <cellStyle name="Hipervínculo visitado" xfId="1542" builtinId="9" hidden="1"/>
    <cellStyle name="Hipervínculo visitado" xfId="1544" builtinId="9" hidden="1"/>
    <cellStyle name="Hipervínculo visitado" xfId="1546" builtinId="9" hidden="1"/>
    <cellStyle name="Hipervínculo visitado" xfId="1548" builtinId="9" hidden="1"/>
    <cellStyle name="Hipervínculo visitado" xfId="1550" builtinId="9" hidden="1"/>
    <cellStyle name="Hipervínculo visitado" xfId="1552" builtinId="9" hidden="1"/>
    <cellStyle name="Hipervínculo visitado" xfId="1554" builtinId="9" hidden="1"/>
    <cellStyle name="Hipervínculo visitado" xfId="1556" builtinId="9" hidden="1"/>
    <cellStyle name="Hipervínculo visitado" xfId="1558" builtinId="9" hidden="1"/>
    <cellStyle name="Hipervínculo visitado" xfId="1560" builtinId="9" hidden="1"/>
    <cellStyle name="Hipervínculo visitado" xfId="1562" builtinId="9" hidden="1"/>
    <cellStyle name="Hipervínculo visitado" xfId="1564" builtinId="9" hidden="1"/>
    <cellStyle name="Hipervínculo visitado" xfId="1566" builtinId="9" hidden="1"/>
    <cellStyle name="Hipervínculo visitado" xfId="1568" builtinId="9" hidden="1"/>
    <cellStyle name="Hipervínculo visitado" xfId="1570" builtinId="9" hidden="1"/>
    <cellStyle name="Hipervínculo visitado" xfId="1572" builtinId="9" hidden="1"/>
    <cellStyle name="Hipervínculo visitado" xfId="1574" builtinId="9" hidden="1"/>
    <cellStyle name="Hipervínculo visitado" xfId="1576" builtinId="9" hidden="1"/>
    <cellStyle name="Hipervínculo visitado" xfId="1578" builtinId="9" hidden="1"/>
    <cellStyle name="Hipervínculo visitado" xfId="1580" builtinId="9" hidden="1"/>
    <cellStyle name="Hipervínculo visitado" xfId="1582" builtinId="9" hidden="1"/>
    <cellStyle name="Hipervínculo visitado" xfId="1584" builtinId="9" hidden="1"/>
    <cellStyle name="Hipervínculo visitado" xfId="1586" builtinId="9" hidden="1"/>
    <cellStyle name="Hipervínculo visitado" xfId="1588" builtinId="9" hidden="1"/>
    <cellStyle name="Hipervínculo visitado" xfId="1590" builtinId="9" hidden="1"/>
    <cellStyle name="Hipervínculo visitado" xfId="1592" builtinId="9" hidden="1"/>
    <cellStyle name="Hipervínculo visitado" xfId="1594" builtinId="9" hidden="1"/>
    <cellStyle name="Hipervínculo visitado" xfId="1596" builtinId="9" hidden="1"/>
    <cellStyle name="Hipervínculo visitado" xfId="1598" builtinId="9" hidden="1"/>
    <cellStyle name="Hipervínculo visitado" xfId="1600" builtinId="9" hidden="1"/>
    <cellStyle name="Hipervínculo visitado" xfId="1602" builtinId="9" hidden="1"/>
    <cellStyle name="Hipervínculo visitado" xfId="1604" builtinId="9" hidden="1"/>
    <cellStyle name="Hipervínculo visitado" xfId="1606" builtinId="9" hidden="1"/>
    <cellStyle name="Hipervínculo visitado" xfId="1608" builtinId="9" hidden="1"/>
    <cellStyle name="Hipervínculo visitado" xfId="1610" builtinId="9" hidden="1"/>
    <cellStyle name="Hipervínculo visitado" xfId="1612" builtinId="9" hidden="1"/>
    <cellStyle name="Hipervínculo visitado" xfId="1614" builtinId="9" hidden="1"/>
    <cellStyle name="Hipervínculo visitado" xfId="1616" builtinId="9" hidden="1"/>
    <cellStyle name="Hipervínculo visitado" xfId="1618" builtinId="9" hidden="1"/>
    <cellStyle name="Hipervínculo visitado" xfId="1620" builtinId="9" hidden="1"/>
    <cellStyle name="Hipervínculo visitado" xfId="1622" builtinId="9" hidden="1"/>
    <cellStyle name="Hipervínculo visitado" xfId="1624" builtinId="9" hidden="1"/>
    <cellStyle name="Hipervínculo visitado" xfId="1626" builtinId="9" hidden="1"/>
    <cellStyle name="Hipervínculo visitado" xfId="1628" builtinId="9" hidden="1"/>
    <cellStyle name="Hipervínculo visitado" xfId="1630" builtinId="9" hidden="1"/>
    <cellStyle name="Hipervínculo visitado" xfId="1632" builtinId="9" hidden="1"/>
    <cellStyle name="Hipervínculo visitado" xfId="1634" builtinId="9" hidden="1"/>
    <cellStyle name="Hipervínculo visitado" xfId="1636" builtinId="9" hidden="1"/>
    <cellStyle name="Hipervínculo visitado" xfId="1638" builtinId="9" hidden="1"/>
    <cellStyle name="Hipervínculo visitado" xfId="1640" builtinId="9" hidden="1"/>
    <cellStyle name="Hipervínculo visitado" xfId="1642" builtinId="9" hidden="1"/>
    <cellStyle name="Hipervínculo visitado" xfId="1644" builtinId="9" hidden="1"/>
    <cellStyle name="Hipervínculo visitado" xfId="1646" builtinId="9" hidden="1"/>
    <cellStyle name="Hipervínculo visitado" xfId="1648" builtinId="9" hidden="1"/>
    <cellStyle name="Hipervínculo visitado" xfId="1650" builtinId="9" hidden="1"/>
    <cellStyle name="Hipervínculo visitado" xfId="1652" builtinId="9" hidden="1"/>
    <cellStyle name="Hipervínculo visitado" xfId="1654" builtinId="9" hidden="1"/>
    <cellStyle name="Hipervínculo visitado" xfId="1656" builtinId="9" hidden="1"/>
    <cellStyle name="Hipervínculo visitado" xfId="1658" builtinId="9" hidden="1"/>
    <cellStyle name="Hipervínculo visitado" xfId="1660" builtinId="9" hidden="1"/>
    <cellStyle name="Hipervínculo visitado" xfId="1662" builtinId="9" hidden="1"/>
    <cellStyle name="Hipervínculo visitado" xfId="1664" builtinId="9" hidden="1"/>
    <cellStyle name="Hipervínculo visitado" xfId="1666" builtinId="9" hidden="1"/>
    <cellStyle name="Hipervínculo visitado" xfId="1668" builtinId="9" hidden="1"/>
    <cellStyle name="Hipervínculo visitado" xfId="1670" builtinId="9" hidden="1"/>
    <cellStyle name="Hipervínculo visitado" xfId="1672" builtinId="9" hidden="1"/>
    <cellStyle name="Hipervínculo visitado" xfId="1674" builtinId="9" hidden="1"/>
    <cellStyle name="Hipervínculo visitado" xfId="1676" builtinId="9" hidden="1"/>
    <cellStyle name="Hipervínculo visitado" xfId="1678" builtinId="9" hidden="1"/>
    <cellStyle name="Hipervínculo visitado" xfId="1680" builtinId="9" hidden="1"/>
    <cellStyle name="Hipervínculo visitado" xfId="1682" builtinId="9" hidden="1"/>
    <cellStyle name="Hipervínculo visitado" xfId="1684" builtinId="9" hidden="1"/>
    <cellStyle name="Hipervínculo visitado" xfId="1686" builtinId="9" hidden="1"/>
    <cellStyle name="Hipervínculo visitado" xfId="1688" builtinId="9" hidden="1"/>
    <cellStyle name="Hipervínculo visitado" xfId="1690" builtinId="9" hidden="1"/>
    <cellStyle name="Hipervínculo visitado" xfId="1692" builtinId="9" hidden="1"/>
    <cellStyle name="Hipervínculo visitado" xfId="1694" builtinId="9" hidden="1"/>
    <cellStyle name="Hipervínculo visitado" xfId="1696" builtinId="9" hidden="1"/>
    <cellStyle name="Hipervínculo visitado" xfId="1698" builtinId="9" hidden="1"/>
    <cellStyle name="Hipervínculo visitado" xfId="1700" builtinId="9" hidden="1"/>
    <cellStyle name="Hipervínculo visitado" xfId="1702" builtinId="9" hidden="1"/>
    <cellStyle name="Hipervínculo visitado" xfId="1704" builtinId="9" hidden="1"/>
    <cellStyle name="Hipervínculo visitado" xfId="1706" builtinId="9" hidden="1"/>
    <cellStyle name="Hipervínculo visitado" xfId="1708" builtinId="9" hidden="1"/>
    <cellStyle name="Hipervínculo visitado" xfId="1710" builtinId="9" hidden="1"/>
    <cellStyle name="Hipervínculo visitado" xfId="1712" builtinId="9" hidden="1"/>
    <cellStyle name="Hipervínculo visitado" xfId="1714" builtinId="9" hidden="1"/>
    <cellStyle name="Hipervínculo visitado" xfId="1716" builtinId="9" hidden="1"/>
    <cellStyle name="Hipervínculo visitado" xfId="1718" builtinId="9" hidden="1"/>
    <cellStyle name="Hipervínculo visitado" xfId="1720" builtinId="9" hidden="1"/>
    <cellStyle name="Hipervínculo visitado" xfId="1722" builtinId="9" hidden="1"/>
    <cellStyle name="Hipervínculo visitado" xfId="1724" builtinId="9" hidden="1"/>
    <cellStyle name="Hipervínculo visitado" xfId="1726" builtinId="9" hidden="1"/>
    <cellStyle name="Hipervínculo visitado" xfId="1728" builtinId="9" hidden="1"/>
    <cellStyle name="Hipervínculo visitado" xfId="1730" builtinId="9" hidden="1"/>
    <cellStyle name="Hipervínculo visitado" xfId="1732" builtinId="9" hidden="1"/>
    <cellStyle name="Hipervínculo visitado" xfId="1734" builtinId="9" hidden="1"/>
    <cellStyle name="Hipervínculo visitado" xfId="1736" builtinId="9" hidden="1"/>
    <cellStyle name="Hipervínculo visitado" xfId="1738" builtinId="9" hidden="1"/>
    <cellStyle name="Hipervínculo visitado" xfId="1740" builtinId="9" hidden="1"/>
    <cellStyle name="Hipervínculo visitado" xfId="1742" builtinId="9" hidden="1"/>
    <cellStyle name="Hipervínculo visitado" xfId="1744" builtinId="9" hidden="1"/>
    <cellStyle name="Hipervínculo visitado" xfId="1746" builtinId="9" hidden="1"/>
    <cellStyle name="Hipervínculo visitado" xfId="1748" builtinId="9" hidden="1"/>
    <cellStyle name="Hipervínculo visitado" xfId="1750" builtinId="9" hidden="1"/>
    <cellStyle name="Hipervínculo visitado" xfId="1752" builtinId="9" hidden="1"/>
    <cellStyle name="Hipervínculo visitado" xfId="1754" builtinId="9" hidden="1"/>
    <cellStyle name="Hipervínculo visitado" xfId="1756" builtinId="9" hidden="1"/>
    <cellStyle name="Hipervínculo visitado" xfId="1758" builtinId="9" hidden="1"/>
    <cellStyle name="Hipervínculo visitado" xfId="1760" builtinId="9" hidden="1"/>
    <cellStyle name="Hipervínculo visitado" xfId="1762" builtinId="9" hidden="1"/>
    <cellStyle name="Hipervínculo visitado" xfId="1764" builtinId="9" hidden="1"/>
    <cellStyle name="Hipervínculo visitado" xfId="1766" builtinId="9" hidden="1"/>
    <cellStyle name="Hipervínculo visitado" xfId="1768" builtinId="9" hidden="1"/>
    <cellStyle name="Hipervínculo visitado" xfId="1770" builtinId="9" hidden="1"/>
    <cellStyle name="Hipervínculo visitado" xfId="1772" builtinId="9" hidden="1"/>
    <cellStyle name="Hipervínculo visitado" xfId="1774" builtinId="9" hidden="1"/>
    <cellStyle name="Hipervínculo visitado" xfId="1776" builtinId="9" hidden="1"/>
    <cellStyle name="Hipervínculo visitado" xfId="1778" builtinId="9" hidden="1"/>
    <cellStyle name="Hipervínculo visitado" xfId="1780" builtinId="9" hidden="1"/>
    <cellStyle name="Hipervínculo visitado" xfId="1782" builtinId="9" hidden="1"/>
    <cellStyle name="Hipervínculo visitado" xfId="1784" builtinId="9" hidden="1"/>
    <cellStyle name="Hipervínculo visitado" xfId="1786" builtinId="9" hidden="1"/>
    <cellStyle name="Hipervínculo visitado" xfId="1788" builtinId="9" hidden="1"/>
    <cellStyle name="Hipervínculo visitado" xfId="1790" builtinId="9" hidden="1"/>
    <cellStyle name="Hipervínculo visitado" xfId="1792" builtinId="9" hidden="1"/>
    <cellStyle name="Hipervínculo visitado" xfId="1794" builtinId="9" hidden="1"/>
    <cellStyle name="Hipervínculo visitado" xfId="1796" builtinId="9" hidden="1"/>
    <cellStyle name="Hipervínculo visitado" xfId="1798" builtinId="9" hidden="1"/>
    <cellStyle name="Hipervínculo visitado" xfId="1800" builtinId="9" hidden="1"/>
    <cellStyle name="Hipervínculo visitado" xfId="1802" builtinId="9" hidden="1"/>
    <cellStyle name="Hipervínculo visitado" xfId="1804" builtinId="9" hidden="1"/>
    <cellStyle name="Hipervínculo visitado" xfId="1806" builtinId="9" hidden="1"/>
    <cellStyle name="Hipervínculo visitado" xfId="1808" builtinId="9" hidden="1"/>
    <cellStyle name="Hipervínculo visitado" xfId="1810" builtinId="9" hidden="1"/>
    <cellStyle name="Hipervínculo visitado" xfId="1812" builtinId="9" hidden="1"/>
    <cellStyle name="Hipervínculo visitado" xfId="1814" builtinId="9" hidden="1"/>
    <cellStyle name="Hipervínculo visitado" xfId="1816" builtinId="9" hidden="1"/>
    <cellStyle name="Hipervínculo visitado" xfId="1818" builtinId="9" hidden="1"/>
    <cellStyle name="Hipervínculo visitado" xfId="1820" builtinId="9" hidden="1"/>
    <cellStyle name="Hipervínculo visitado" xfId="1822" builtinId="9" hidden="1"/>
    <cellStyle name="Hipervínculo visitado" xfId="1824" builtinId="9" hidden="1"/>
    <cellStyle name="Hipervínculo visitado" xfId="1826" builtinId="9" hidden="1"/>
    <cellStyle name="Hipervínculo visitado" xfId="1828" builtinId="9" hidden="1"/>
    <cellStyle name="Hipervínculo visitado" xfId="1830" builtinId="9" hidden="1"/>
    <cellStyle name="Hipervínculo visitado" xfId="1832" builtinId="9" hidden="1"/>
    <cellStyle name="Hipervínculo visitado" xfId="1834" builtinId="9" hidden="1"/>
    <cellStyle name="Hipervínculo visitado" xfId="1836" builtinId="9" hidden="1"/>
    <cellStyle name="Hipervínculo visitado" xfId="1838" builtinId="9" hidden="1"/>
    <cellStyle name="Hipervínculo visitado" xfId="1840" builtinId="9" hidden="1"/>
    <cellStyle name="Hipervínculo visitado" xfId="1842" builtinId="9" hidden="1"/>
    <cellStyle name="Hipervínculo visitado" xfId="1844" builtinId="9" hidden="1"/>
    <cellStyle name="Hipervínculo visitado" xfId="1846" builtinId="9" hidden="1"/>
    <cellStyle name="Hipervínculo visitado" xfId="1848" builtinId="9" hidden="1"/>
    <cellStyle name="Hipervínculo visitado" xfId="1850" builtinId="9" hidden="1"/>
    <cellStyle name="Hipervínculo visitado" xfId="1852" builtinId="9" hidden="1"/>
    <cellStyle name="Hipervínculo visitado" xfId="1854" builtinId="9" hidden="1"/>
    <cellStyle name="Hipervínculo visitado" xfId="1856" builtinId="9" hidden="1"/>
    <cellStyle name="Hipervínculo visitado" xfId="1858" builtinId="9" hidden="1"/>
    <cellStyle name="Hipervínculo visitado" xfId="1860" builtinId="9" hidden="1"/>
    <cellStyle name="Hipervínculo visitado" xfId="1862" builtinId="9" hidden="1"/>
    <cellStyle name="Hipervínculo visitado" xfId="1864" builtinId="9" hidden="1"/>
    <cellStyle name="Hipervínculo visitado" xfId="1866" builtinId="9" hidden="1"/>
    <cellStyle name="Hipervínculo visitado" xfId="1868" builtinId="9" hidden="1"/>
    <cellStyle name="Hipervínculo visitado" xfId="1870" builtinId="9" hidden="1"/>
    <cellStyle name="Hipervínculo visitado" xfId="1872" builtinId="9" hidden="1"/>
    <cellStyle name="Hipervínculo visitado" xfId="1874" builtinId="9" hidden="1"/>
    <cellStyle name="Hipervínculo visitado" xfId="1876" builtinId="9" hidden="1"/>
    <cellStyle name="Hipervínculo visitado" xfId="1878" builtinId="9" hidden="1"/>
    <cellStyle name="Hipervínculo visitado" xfId="1880" builtinId="9" hidden="1"/>
    <cellStyle name="Hipervínculo visitado" xfId="1882" builtinId="9" hidden="1"/>
    <cellStyle name="Hipervínculo visitado" xfId="1884" builtinId="9" hidden="1"/>
    <cellStyle name="Hipervínculo visitado" xfId="1886" builtinId="9" hidden="1"/>
    <cellStyle name="Hipervínculo visitado" xfId="1888" builtinId="9" hidden="1"/>
    <cellStyle name="Hipervínculo visitado" xfId="1890" builtinId="9" hidden="1"/>
    <cellStyle name="Hipervínculo visitado" xfId="1892" builtinId="9" hidden="1"/>
    <cellStyle name="Hipervínculo visitado" xfId="1894" builtinId="9" hidden="1"/>
    <cellStyle name="Hipervínculo visitado" xfId="1896" builtinId="9" hidden="1"/>
    <cellStyle name="Hipervínculo visitado" xfId="1898" builtinId="9" hidden="1"/>
    <cellStyle name="Hipervínculo visitado" xfId="1900" builtinId="9" hidden="1"/>
    <cellStyle name="Hipervínculo visitado" xfId="1902" builtinId="9" hidden="1"/>
    <cellStyle name="Hipervínculo visitado" xfId="1904" builtinId="9" hidden="1"/>
    <cellStyle name="Hipervínculo visitado" xfId="1906" builtinId="9" hidden="1"/>
    <cellStyle name="Hipervínculo visitado" xfId="1908" builtinId="9" hidden="1"/>
    <cellStyle name="Hipervínculo visitado" xfId="1910" builtinId="9" hidden="1"/>
    <cellStyle name="Hipervínculo visitado" xfId="1912" builtinId="9" hidden="1"/>
    <cellStyle name="Hipervínculo visitado" xfId="1914" builtinId="9" hidden="1"/>
    <cellStyle name="Hipervínculo visitado" xfId="1916" builtinId="9" hidden="1"/>
    <cellStyle name="Hipervínculo visitado" xfId="1918" builtinId="9" hidden="1"/>
    <cellStyle name="Hipervínculo visitado" xfId="1920" builtinId="9" hidden="1"/>
    <cellStyle name="Hipervínculo visitado" xfId="1922" builtinId="9" hidden="1"/>
    <cellStyle name="Hipervínculo visitado" xfId="1924" builtinId="9" hidden="1"/>
    <cellStyle name="Hipervínculo visitado" xfId="1926" builtinId="9" hidden="1"/>
    <cellStyle name="Hipervínculo visitado" xfId="1928" builtinId="9" hidden="1"/>
    <cellStyle name="Hipervínculo visitado" xfId="1930" builtinId="9" hidden="1"/>
    <cellStyle name="Hipervínculo visitado" xfId="1932" builtinId="9" hidden="1"/>
    <cellStyle name="Hipervínculo visitado" xfId="1934" builtinId="9" hidden="1"/>
    <cellStyle name="Hipervínculo visitado" xfId="1936" builtinId="9" hidden="1"/>
    <cellStyle name="Hipervínculo visitado" xfId="1938" builtinId="9" hidden="1"/>
    <cellStyle name="Hipervínculo visitado" xfId="1940" builtinId="9" hidden="1"/>
    <cellStyle name="Hipervínculo visitado" xfId="1942" builtinId="9" hidden="1"/>
    <cellStyle name="Hipervínculo visitado" xfId="1944" builtinId="9" hidden="1"/>
    <cellStyle name="Hipervínculo visitado" xfId="1946" builtinId="9" hidden="1"/>
    <cellStyle name="Hipervínculo visitado" xfId="1948" builtinId="9" hidden="1"/>
    <cellStyle name="Hipervínculo visitado" xfId="1950" builtinId="9" hidden="1"/>
    <cellStyle name="Hipervínculo visitado" xfId="1952" builtinId="9" hidden="1"/>
    <cellStyle name="Hipervínculo visitado" xfId="1954" builtinId="9" hidden="1"/>
    <cellStyle name="Hipervínculo visitado" xfId="1956" builtinId="9" hidden="1"/>
    <cellStyle name="Hipervínculo visitado" xfId="1958" builtinId="9" hidden="1"/>
    <cellStyle name="Hipervínculo visitado" xfId="1960" builtinId="9" hidden="1"/>
    <cellStyle name="Hipervínculo visitado" xfId="1962" builtinId="9" hidden="1"/>
    <cellStyle name="Hipervínculo visitado" xfId="1964" builtinId="9" hidden="1"/>
    <cellStyle name="Hipervínculo visitado" xfId="1966" builtinId="9" hidden="1"/>
    <cellStyle name="Hipervínculo visitado" xfId="1968" builtinId="9" hidden="1"/>
    <cellStyle name="Hipervínculo visitado" xfId="1970" builtinId="9" hidden="1"/>
    <cellStyle name="Hipervínculo visitado" xfId="1972" builtinId="9" hidden="1"/>
    <cellStyle name="Hipervínculo visitado" xfId="1974" builtinId="9" hidden="1"/>
    <cellStyle name="Hipervínculo visitado" xfId="1976" builtinId="9" hidden="1"/>
    <cellStyle name="Hipervínculo visitado" xfId="1978" builtinId="9" hidden="1"/>
    <cellStyle name="Hipervínculo visitado" xfId="1980" builtinId="9" hidden="1"/>
    <cellStyle name="Hipervínculo visitado" xfId="1982" builtinId="9" hidden="1"/>
    <cellStyle name="Hipervínculo visitado" xfId="1984" builtinId="9" hidden="1"/>
    <cellStyle name="Hipervínculo visitado" xfId="1986" builtinId="9" hidden="1"/>
    <cellStyle name="Hipervínculo visitado" xfId="1988" builtinId="9" hidden="1"/>
    <cellStyle name="Hipervínculo visitado" xfId="1990" builtinId="9" hidden="1"/>
    <cellStyle name="Hipervínculo visitado" xfId="1992" builtinId="9" hidden="1"/>
    <cellStyle name="Hipervínculo visitado" xfId="1994" builtinId="9" hidden="1"/>
    <cellStyle name="Hipervínculo visitado" xfId="1996" builtinId="9" hidden="1"/>
    <cellStyle name="Hipervínculo visitado" xfId="1998" builtinId="9" hidden="1"/>
    <cellStyle name="Hipervínculo visitado" xfId="2000" builtinId="9" hidden="1"/>
    <cellStyle name="Hipervínculo visitado" xfId="2002" builtinId="9" hidden="1"/>
    <cellStyle name="Hipervínculo visitado" xfId="2004" builtinId="9" hidden="1"/>
    <cellStyle name="Hipervínculo visitado" xfId="2006" builtinId="9" hidden="1"/>
    <cellStyle name="Hipervínculo visitado" xfId="2008" builtinId="9" hidden="1"/>
    <cellStyle name="Hipervínculo visitado" xfId="2010" builtinId="9" hidden="1"/>
    <cellStyle name="Hipervínculo visitado" xfId="2012" builtinId="9" hidden="1"/>
    <cellStyle name="Hipervínculo visitado" xfId="2014" builtinId="9" hidden="1"/>
    <cellStyle name="Hipervínculo visitado" xfId="2016" builtinId="9" hidden="1"/>
    <cellStyle name="Hipervínculo visitado" xfId="2017" builtinId="9" hidden="1"/>
    <cellStyle name="Hipervínculo visitado" xfId="2018" builtinId="9" hidden="1"/>
    <cellStyle name="Hipervínculo visitado" xfId="2019" builtinId="9" hidden="1"/>
    <cellStyle name="Hipervínculo visitado" xfId="2021" builtinId="9" hidden="1"/>
    <cellStyle name="Hipervínculo visitado" xfId="2023" builtinId="9" hidden="1"/>
    <cellStyle name="Hipervínculo visitado" xfId="2025" builtinId="9" hidden="1"/>
    <cellStyle name="Hipervínculo visitado" xfId="2027" builtinId="9" hidden="1"/>
    <cellStyle name="Hipervínculo visitado" xfId="2029" builtinId="9" hidden="1"/>
    <cellStyle name="Hipervínculo visitado" xfId="2031" builtinId="9" hidden="1"/>
    <cellStyle name="Hipervínculo visitado" xfId="2033" builtinId="9" hidden="1"/>
    <cellStyle name="Hipervínculo visitado" xfId="2035" builtinId="9" hidden="1"/>
    <cellStyle name="Hipervínculo visitado" xfId="2037" builtinId="9" hidden="1"/>
    <cellStyle name="Hipervínculo visitado" xfId="2039" builtinId="9" hidden="1"/>
    <cellStyle name="Hipervínculo visitado" xfId="2041" builtinId="9" hidden="1"/>
    <cellStyle name="Hipervínculo visitado" xfId="2043" builtinId="9" hidden="1"/>
    <cellStyle name="Hipervínculo visitado" xfId="2045" builtinId="9" hidden="1"/>
    <cellStyle name="Hipervínculo visitado" xfId="2047" builtinId="9" hidden="1"/>
    <cellStyle name="Hipervínculo visitado" xfId="2049" builtinId="9" hidden="1"/>
    <cellStyle name="Hipervínculo visitado" xfId="2051" builtinId="9" hidden="1"/>
    <cellStyle name="Hipervínculo visitado" xfId="2053" builtinId="9" hidden="1"/>
    <cellStyle name="Hipervínculo visitado" xfId="2055" builtinId="9" hidden="1"/>
    <cellStyle name="Hipervínculo visitado" xfId="2057" builtinId="9" hidden="1"/>
    <cellStyle name="Hipervínculo visitado" xfId="2059" builtinId="9" hidden="1"/>
    <cellStyle name="Hipervínculo visitado" xfId="2061" builtinId="9" hidden="1"/>
    <cellStyle name="Hipervínculo visitado" xfId="2063" builtinId="9" hidden="1"/>
    <cellStyle name="Hipervínculo visitado" xfId="2065" builtinId="9" hidden="1"/>
    <cellStyle name="Hipervínculo visitado" xfId="2067" builtinId="9" hidden="1"/>
    <cellStyle name="Hipervínculo visitado" xfId="2069" builtinId="9" hidden="1"/>
    <cellStyle name="Hipervínculo visitado" xfId="2071" builtinId="9" hidden="1"/>
    <cellStyle name="Hipervínculo visitado" xfId="2073" builtinId="9" hidden="1"/>
    <cellStyle name="Hipervínculo visitado" xfId="2075" builtinId="9" hidden="1"/>
    <cellStyle name="Hipervínculo visitado" xfId="2077" builtinId="9" hidden="1"/>
    <cellStyle name="Hipervínculo visitado" xfId="2079" builtinId="9" hidden="1"/>
    <cellStyle name="Hipervínculo visitado" xfId="2081" builtinId="9" hidden="1"/>
    <cellStyle name="Hipervínculo visitado" xfId="2083" builtinId="9" hidden="1"/>
    <cellStyle name="Hipervínculo visitado" xfId="2085" builtinId="9" hidden="1"/>
    <cellStyle name="Hipervínculo visitado" xfId="2087" builtinId="9" hidden="1"/>
    <cellStyle name="Hipervínculo visitado" xfId="2089" builtinId="9" hidden="1"/>
    <cellStyle name="Hipervínculo visitado" xfId="2091" builtinId="9" hidden="1"/>
    <cellStyle name="Hipervínculo visitado" xfId="2093" builtinId="9" hidden="1"/>
    <cellStyle name="Hipervínculo visitado" xfId="2095" builtinId="9" hidden="1"/>
    <cellStyle name="Hipervínculo visitado" xfId="2097" builtinId="9" hidden="1"/>
    <cellStyle name="Hipervínculo visitado" xfId="2099" builtinId="9" hidden="1"/>
    <cellStyle name="Hipervínculo visitado" xfId="2101" builtinId="9" hidden="1"/>
    <cellStyle name="Hipervínculo visitado" xfId="2103" builtinId="9" hidden="1"/>
    <cellStyle name="Hipervínculo visitado" xfId="2105" builtinId="9" hidden="1"/>
    <cellStyle name="Hipervínculo visitado" xfId="2107" builtinId="9" hidden="1"/>
    <cellStyle name="Hipervínculo visitado" xfId="2109" builtinId="9" hidden="1"/>
    <cellStyle name="Hipervínculo visitado" xfId="2111" builtinId="9" hidden="1"/>
    <cellStyle name="Hipervínculo visitado" xfId="2113" builtinId="9" hidden="1"/>
    <cellStyle name="Hipervínculo visitado" xfId="2115" builtinId="9" hidden="1"/>
    <cellStyle name="Hipervínculo visitado" xfId="2117" builtinId="9" hidden="1"/>
    <cellStyle name="Hipervínculo visitado" xfId="2119" builtinId="9" hidden="1"/>
    <cellStyle name="Hipervínculo visitado" xfId="2121" builtinId="9" hidden="1"/>
    <cellStyle name="Hipervínculo visitado" xfId="2123" builtinId="9" hidden="1"/>
    <cellStyle name="Hipervínculo visitado" xfId="2125" builtinId="9" hidden="1"/>
    <cellStyle name="Hipervínculo visitado" xfId="2127" builtinId="9" hidden="1"/>
    <cellStyle name="Hipervínculo visitado" xfId="2129" builtinId="9" hidden="1"/>
    <cellStyle name="Hipervínculo visitado" xfId="2131" builtinId="9" hidden="1"/>
    <cellStyle name="Hipervínculo visitado" xfId="2133" builtinId="9" hidden="1"/>
    <cellStyle name="Hipervínculo visitado" xfId="2135" builtinId="9" hidden="1"/>
    <cellStyle name="Hipervínculo visitado" xfId="2137" builtinId="9" hidden="1"/>
    <cellStyle name="Hipervínculo visitado" xfId="2139" builtinId="9" hidden="1"/>
    <cellStyle name="Hipervínculo visitado" xfId="2141" builtinId="9" hidden="1"/>
    <cellStyle name="Hipervínculo visitado" xfId="2143" builtinId="9" hidden="1"/>
    <cellStyle name="Hipervínculo visitado" xfId="2145" builtinId="9" hidden="1"/>
    <cellStyle name="Hipervínculo visitado" xfId="2147" builtinId="9" hidden="1"/>
    <cellStyle name="Hipervínculo visitado" xfId="2149" builtinId="9" hidden="1"/>
    <cellStyle name="Hipervínculo visitado" xfId="2151" builtinId="9" hidden="1"/>
    <cellStyle name="Hipervínculo visitado" xfId="2153" builtinId="9" hidden="1"/>
    <cellStyle name="Hipervínculo visitado" xfId="2155" builtinId="9" hidden="1"/>
    <cellStyle name="Hipervínculo visitado" xfId="2157" builtinId="9" hidden="1"/>
    <cellStyle name="Hipervínculo visitado" xfId="2159" builtinId="9" hidden="1"/>
    <cellStyle name="Hipervínculo visitado" xfId="2161" builtinId="9" hidden="1"/>
    <cellStyle name="Hipervínculo visitado" xfId="2163" builtinId="9" hidden="1"/>
    <cellStyle name="Hipervínculo visitado" xfId="2165" builtinId="9" hidden="1"/>
    <cellStyle name="Hipervínculo visitado" xfId="2167" builtinId="9" hidden="1"/>
    <cellStyle name="Hipervínculo visitado" xfId="2169" builtinId="9" hidden="1"/>
    <cellStyle name="Hipervínculo visitado" xfId="2171" builtinId="9" hidden="1"/>
    <cellStyle name="Hipervínculo visitado" xfId="2173" builtinId="9" hidden="1"/>
    <cellStyle name="Hipervínculo visitado" xfId="2175" builtinId="9" hidden="1"/>
    <cellStyle name="Hipervínculo visitado" xfId="2177" builtinId="9" hidden="1"/>
    <cellStyle name="Hipervínculo visitado" xfId="2179" builtinId="9" hidden="1"/>
    <cellStyle name="Hipervínculo visitado" xfId="2181" builtinId="9" hidden="1"/>
    <cellStyle name="Hipervínculo visitado" xfId="2183" builtinId="9" hidden="1"/>
    <cellStyle name="Hipervínculo visitado" xfId="2185" builtinId="9" hidden="1"/>
    <cellStyle name="Hipervínculo visitado" xfId="2187" builtinId="9" hidden="1"/>
    <cellStyle name="Hipervínculo visitado" xfId="2189" builtinId="9" hidden="1"/>
    <cellStyle name="Hipervínculo visitado" xfId="2191" builtinId="9" hidden="1"/>
    <cellStyle name="Hipervínculo visitado" xfId="2193" builtinId="9" hidden="1"/>
    <cellStyle name="Hipervínculo visitado" xfId="2195" builtinId="9" hidden="1"/>
    <cellStyle name="Hipervínculo visitado" xfId="2197" builtinId="9" hidden="1"/>
    <cellStyle name="Hipervínculo visitado" xfId="2199" builtinId="9" hidden="1"/>
    <cellStyle name="Hipervínculo visitado" xfId="2201" builtinId="9" hidden="1"/>
    <cellStyle name="Hipervínculo visitado" xfId="2203" builtinId="9" hidden="1"/>
    <cellStyle name="Hipervínculo visitado" xfId="2205" builtinId="9" hidden="1"/>
    <cellStyle name="Hipervínculo visitado" xfId="2207" builtinId="9" hidden="1"/>
    <cellStyle name="Hipervínculo visitado" xfId="2209" builtinId="9" hidden="1"/>
    <cellStyle name="Hipervínculo visitado" xfId="2211" builtinId="9" hidden="1"/>
    <cellStyle name="Hipervínculo visitado" xfId="2213" builtinId="9" hidden="1"/>
    <cellStyle name="Hipervínculo visitado" xfId="2215" builtinId="9" hidden="1"/>
    <cellStyle name="Hipervínculo visitado" xfId="2217" builtinId="9" hidden="1"/>
    <cellStyle name="Hipervínculo visitado" xfId="2219" builtinId="9" hidden="1"/>
    <cellStyle name="Hipervínculo visitado" xfId="2221" builtinId="9" hidden="1"/>
    <cellStyle name="Hipervínculo visitado" xfId="2223" builtinId="9" hidden="1"/>
    <cellStyle name="Hipervínculo visitado" xfId="2225" builtinId="9" hidden="1"/>
    <cellStyle name="Hipervínculo visitado" xfId="2227" builtinId="9" hidden="1"/>
    <cellStyle name="Hipervínculo visitado" xfId="2229" builtinId="9" hidden="1"/>
    <cellStyle name="Hipervínculo visitado" xfId="2231" builtinId="9" hidden="1"/>
    <cellStyle name="Hipervínculo visitado" xfId="2233" builtinId="9" hidden="1"/>
    <cellStyle name="Hipervínculo visitado" xfId="2235" builtinId="9" hidden="1"/>
    <cellStyle name="Hipervínculo visitado" xfId="2237" builtinId="9" hidden="1"/>
    <cellStyle name="Hipervínculo visitado" xfId="2239" builtinId="9" hidden="1"/>
    <cellStyle name="Hipervínculo visitado" xfId="2241" builtinId="9" hidden="1"/>
    <cellStyle name="Hipervínculo visitado" xfId="2243" builtinId="9" hidden="1"/>
    <cellStyle name="Hipervínculo visitado" xfId="2245" builtinId="9" hidden="1"/>
    <cellStyle name="Hipervínculo visitado" xfId="2247" builtinId="9" hidden="1"/>
    <cellStyle name="Hipervínculo visitado" xfId="2249" builtinId="9" hidden="1"/>
    <cellStyle name="Hipervínculo visitado" xfId="2251" builtinId="9" hidden="1"/>
    <cellStyle name="Hipervínculo visitado" xfId="2253" builtinId="9" hidden="1"/>
    <cellStyle name="Hipervínculo visitado" xfId="2255" builtinId="9" hidden="1"/>
    <cellStyle name="Hipervínculo visitado" xfId="2257" builtinId="9" hidden="1"/>
    <cellStyle name="Hipervínculo visitado" xfId="2259" builtinId="9" hidden="1"/>
    <cellStyle name="Hipervínculo visitado" xfId="2261" builtinId="9" hidden="1"/>
    <cellStyle name="Hipervínculo visitado" xfId="2263" builtinId="9" hidden="1"/>
    <cellStyle name="Hipervínculo visitado" xfId="2265" builtinId="9" hidden="1"/>
    <cellStyle name="Hipervínculo visitado" xfId="2267" builtinId="9" hidden="1"/>
    <cellStyle name="Hipervínculo visitado" xfId="2269" builtinId="9" hidden="1"/>
    <cellStyle name="Hipervínculo visitado" xfId="2271" builtinId="9" hidden="1"/>
    <cellStyle name="Hipervínculo visitado" xfId="2273" builtinId="9" hidden="1"/>
    <cellStyle name="Hipervínculo visitado" xfId="2275" builtinId="9" hidden="1"/>
    <cellStyle name="Hipervínculo visitado" xfId="2277" builtinId="9" hidden="1"/>
    <cellStyle name="Hipervínculo visitado" xfId="2279" builtinId="9" hidden="1"/>
    <cellStyle name="Hipervínculo visitado" xfId="2281" builtinId="9" hidden="1"/>
    <cellStyle name="Hipervínculo visitado" xfId="2283" builtinId="9" hidden="1"/>
    <cellStyle name="Hipervínculo visitado" xfId="2285" builtinId="9" hidden="1"/>
    <cellStyle name="Hipervínculo visitado" xfId="2287" builtinId="9" hidden="1"/>
    <cellStyle name="Hipervínculo visitado" xfId="2289" builtinId="9" hidden="1"/>
    <cellStyle name="Hipervínculo visitado" xfId="2291" builtinId="9" hidden="1"/>
    <cellStyle name="Hipervínculo visitado" xfId="2293" builtinId="9" hidden="1"/>
    <cellStyle name="Hipervínculo visitado" xfId="2295" builtinId="9" hidden="1"/>
    <cellStyle name="Hipervínculo visitado" xfId="2297" builtinId="9" hidden="1"/>
    <cellStyle name="Hipervínculo visitado" xfId="2299" builtinId="9" hidden="1"/>
    <cellStyle name="Hipervínculo visitado" xfId="2301" builtinId="9" hidden="1"/>
    <cellStyle name="Hipervínculo visitado" xfId="2303" builtinId="9" hidden="1"/>
    <cellStyle name="Hipervínculo visitado" xfId="2305" builtinId="9" hidden="1"/>
    <cellStyle name="Hipervínculo visitado" xfId="2307" builtinId="9" hidden="1"/>
    <cellStyle name="Hipervínculo visitado" xfId="2309" builtinId="9" hidden="1"/>
    <cellStyle name="Hipervínculo visitado" xfId="2311" builtinId="9" hidden="1"/>
    <cellStyle name="Hipervínculo visitado" xfId="2313" builtinId="9" hidden="1"/>
    <cellStyle name="Hipervínculo visitado" xfId="2315" builtinId="9" hidden="1"/>
    <cellStyle name="Hipervínculo visitado" xfId="2317" builtinId="9" hidden="1"/>
    <cellStyle name="Hipervínculo visitado" xfId="2319" builtinId="9" hidden="1"/>
    <cellStyle name="Hipervínculo visitado" xfId="2321" builtinId="9" hidden="1"/>
    <cellStyle name="Hipervínculo visitado" xfId="2323" builtinId="9" hidden="1"/>
    <cellStyle name="Hipervínculo visitado" xfId="2325" builtinId="9" hidden="1"/>
    <cellStyle name="Hipervínculo visitado" xfId="2327" builtinId="9" hidden="1"/>
    <cellStyle name="Hipervínculo visitado" xfId="2329" builtinId="9" hidden="1"/>
    <cellStyle name="Hipervínculo visitado" xfId="2331" builtinId="9" hidden="1"/>
    <cellStyle name="Hipervínculo visitado" xfId="2333" builtinId="9" hidden="1"/>
    <cellStyle name="Hipervínculo visitado" xfId="2335" builtinId="9" hidden="1"/>
    <cellStyle name="Hipervínculo visitado" xfId="2337" builtinId="9" hidden="1"/>
    <cellStyle name="Hipervínculo visitado" xfId="2339" builtinId="9" hidden="1"/>
    <cellStyle name="Hipervínculo visitado" xfId="2341" builtinId="9" hidden="1"/>
    <cellStyle name="Hipervínculo visitado" xfId="2343" builtinId="9" hidden="1"/>
    <cellStyle name="Hipervínculo visitado" xfId="2345" builtinId="9" hidden="1"/>
    <cellStyle name="Hipervínculo visitado" xfId="2347" builtinId="9" hidden="1"/>
    <cellStyle name="Hipervínculo visitado" xfId="2349" builtinId="9" hidden="1"/>
    <cellStyle name="Hipervínculo visitado" xfId="2351" builtinId="9" hidden="1"/>
    <cellStyle name="Hipervínculo visitado" xfId="2353" builtinId="9" hidden="1"/>
    <cellStyle name="Hipervínculo visitado" xfId="2355" builtinId="9" hidden="1"/>
    <cellStyle name="Hipervínculo visitado" xfId="2357" builtinId="9" hidden="1"/>
    <cellStyle name="Hipervínculo visitado" xfId="2359" builtinId="9" hidden="1"/>
    <cellStyle name="Hipervínculo visitado" xfId="2361" builtinId="9" hidden="1"/>
    <cellStyle name="Hipervínculo visitado" xfId="2363" builtinId="9" hidden="1"/>
    <cellStyle name="Hipervínculo visitado" xfId="2365" builtinId="9" hidden="1"/>
    <cellStyle name="Hipervínculo visitado" xfId="2367" builtinId="9" hidden="1"/>
    <cellStyle name="Hipervínculo visitado" xfId="2369" builtinId="9" hidden="1"/>
    <cellStyle name="Hipervínculo visitado" xfId="2371" builtinId="9" hidden="1"/>
    <cellStyle name="Hipervínculo visitado" xfId="2373" builtinId="9" hidden="1"/>
    <cellStyle name="Hipervínculo visitado" xfId="2375" builtinId="9" hidden="1"/>
    <cellStyle name="Hipervínculo visitado" xfId="2377" builtinId="9" hidden="1"/>
    <cellStyle name="Hipervínculo visitado" xfId="2379" builtinId="9" hidden="1"/>
    <cellStyle name="Hipervínculo visitado" xfId="2381" builtinId="9" hidden="1"/>
    <cellStyle name="Hipervínculo visitado" xfId="2383" builtinId="9" hidden="1"/>
    <cellStyle name="Hipervínculo visitado" xfId="2385" builtinId="9" hidden="1"/>
    <cellStyle name="Hipervínculo visitado" xfId="2387" builtinId="9" hidden="1"/>
    <cellStyle name="Hipervínculo visitado" xfId="2389" builtinId="9" hidden="1"/>
    <cellStyle name="Hipervínculo visitado" xfId="2391" builtinId="9" hidden="1"/>
    <cellStyle name="Hipervínculo visitado" xfId="2393" builtinId="9" hidden="1"/>
    <cellStyle name="Hipervínculo visitado" xfId="2395" builtinId="9" hidden="1"/>
    <cellStyle name="Hipervínculo visitado" xfId="2397" builtinId="9" hidden="1"/>
    <cellStyle name="Hipervínculo visitado" xfId="2399" builtinId="9" hidden="1"/>
    <cellStyle name="Hipervínculo visitado" xfId="2401" builtinId="9" hidden="1"/>
    <cellStyle name="Hipervínculo visitado" xfId="2403" builtinId="9" hidden="1"/>
    <cellStyle name="Hipervínculo visitado" xfId="2405" builtinId="9" hidden="1"/>
    <cellStyle name="Hipervínculo visitado" xfId="2407" builtinId="9" hidden="1"/>
    <cellStyle name="Hipervínculo visitado" xfId="2409" builtinId="9" hidden="1"/>
    <cellStyle name="Hipervínculo visitado" xfId="2411" builtinId="9" hidden="1"/>
    <cellStyle name="Hipervínculo visitado" xfId="2413" builtinId="9" hidden="1"/>
    <cellStyle name="Hipervínculo visitado" xfId="2415" builtinId="9" hidden="1"/>
    <cellStyle name="Hipervínculo visitado" xfId="2417" builtinId="9" hidden="1"/>
    <cellStyle name="Hipervínculo visitado" xfId="2419" builtinId="9" hidden="1"/>
    <cellStyle name="Hipervínculo visitado" xfId="2421" builtinId="9" hidden="1"/>
    <cellStyle name="Hipervínculo visitado" xfId="2423" builtinId="9" hidden="1"/>
    <cellStyle name="Hipervínculo visitado" xfId="2425" builtinId="9" hidden="1"/>
    <cellStyle name="Hipervínculo visitado" xfId="2427" builtinId="9" hidden="1"/>
    <cellStyle name="Hipervínculo visitado" xfId="2429" builtinId="9" hidden="1"/>
    <cellStyle name="Hipervínculo visitado" xfId="2431" builtinId="9" hidden="1"/>
    <cellStyle name="Hipervínculo visitado" xfId="2433" builtinId="9" hidden="1"/>
    <cellStyle name="Hipervínculo visitado" xfId="2435" builtinId="9" hidden="1"/>
    <cellStyle name="Hipervínculo visitado" xfId="2437" builtinId="9" hidden="1"/>
    <cellStyle name="Hipervínculo visitado" xfId="2439" builtinId="9" hidden="1"/>
    <cellStyle name="Hipervínculo visitado" xfId="2441" builtinId="9" hidden="1"/>
    <cellStyle name="Hipervínculo visitado" xfId="2443" builtinId="9" hidden="1"/>
    <cellStyle name="Hipervínculo visitado" xfId="2445" builtinId="9" hidden="1"/>
    <cellStyle name="Hipervínculo visitado" xfId="2447" builtinId="9" hidden="1"/>
    <cellStyle name="Hipervínculo visitado" xfId="2449" builtinId="9" hidden="1"/>
    <cellStyle name="Hipervínculo visitado" xfId="2451" builtinId="9" hidden="1"/>
    <cellStyle name="Hipervínculo visitado" xfId="2453" builtinId="9" hidden="1"/>
    <cellStyle name="Hipervínculo visitado" xfId="2455" builtinId="9" hidden="1"/>
    <cellStyle name="Hipervínculo visitado" xfId="2457" builtinId="9" hidden="1"/>
    <cellStyle name="Hipervínculo visitado" xfId="2459" builtinId="9" hidden="1"/>
    <cellStyle name="Hipervínculo visitado" xfId="2461" builtinId="9" hidden="1"/>
    <cellStyle name="Hipervínculo visitado" xfId="2463" builtinId="9" hidden="1"/>
    <cellStyle name="Hipervínculo visitado" xfId="2465" builtinId="9" hidden="1"/>
    <cellStyle name="Hipervínculo visitado" xfId="2467" builtinId="9" hidden="1"/>
    <cellStyle name="Hipervínculo visitado" xfId="2469" builtinId="9" hidden="1"/>
    <cellStyle name="Hipervínculo visitado" xfId="2471" builtinId="9" hidden="1"/>
    <cellStyle name="Hipervínculo visitado" xfId="2473" builtinId="9" hidden="1"/>
    <cellStyle name="Hipervínculo visitado" xfId="2475" builtinId="9" hidden="1"/>
    <cellStyle name="Hipervínculo visitado" xfId="2477" builtinId="9" hidden="1"/>
    <cellStyle name="Hipervínculo visitado" xfId="2479" builtinId="9" hidden="1"/>
    <cellStyle name="Hipervínculo visitado" xfId="2481" builtinId="9" hidden="1"/>
    <cellStyle name="Hipervínculo visitado" xfId="2483" builtinId="9" hidden="1"/>
    <cellStyle name="Hipervínculo visitado" xfId="2485" builtinId="9" hidden="1"/>
    <cellStyle name="Hipervínculo visitado" xfId="2487" builtinId="9" hidden="1"/>
    <cellStyle name="Hipervínculo visitado" xfId="2489" builtinId="9" hidden="1"/>
    <cellStyle name="Hipervínculo visitado" xfId="2491" builtinId="9" hidden="1"/>
    <cellStyle name="Hipervínculo visitado" xfId="2493" builtinId="9" hidden="1"/>
    <cellStyle name="Hipervínculo visitado" xfId="2495" builtinId="9" hidden="1"/>
    <cellStyle name="Hipervínculo visitado" xfId="2497" builtinId="9" hidden="1"/>
    <cellStyle name="Hipervínculo visitado" xfId="2499" builtinId="9" hidden="1"/>
    <cellStyle name="Hipervínculo visitado" xfId="2501" builtinId="9" hidden="1"/>
    <cellStyle name="Hipervínculo visitado" xfId="2503" builtinId="9" hidden="1"/>
    <cellStyle name="Hipervínculo visitado" xfId="2505" builtinId="9" hidden="1"/>
    <cellStyle name="Hipervínculo visitado" xfId="2507" builtinId="9" hidden="1"/>
    <cellStyle name="Hipervínculo visitado" xfId="2509" builtinId="9" hidden="1"/>
    <cellStyle name="Hipervínculo visitado" xfId="2511" builtinId="9" hidden="1"/>
    <cellStyle name="Hipervínculo visitado" xfId="2513" builtinId="9" hidden="1"/>
    <cellStyle name="Hipervínculo visitado" xfId="2515" builtinId="9" hidden="1"/>
    <cellStyle name="Hipervínculo visitado" xfId="2517" builtinId="9" hidden="1"/>
    <cellStyle name="Hipervínculo visitado" xfId="2519" builtinId="9" hidden="1"/>
    <cellStyle name="Hipervínculo visitado" xfId="2521" builtinId="9" hidden="1"/>
    <cellStyle name="Hipervínculo visitado" xfId="2523" builtinId="9" hidden="1"/>
    <cellStyle name="Hipervínculo visitado" xfId="2525" builtinId="9" hidden="1"/>
    <cellStyle name="Hipervínculo visitado" xfId="2527" builtinId="9" hidden="1"/>
    <cellStyle name="Hipervínculo visitado" xfId="2529" builtinId="9" hidden="1"/>
    <cellStyle name="Hipervínculo visitado" xfId="2531" builtinId="9" hidden="1"/>
    <cellStyle name="Hipervínculo visitado" xfId="2533" builtinId="9" hidden="1"/>
    <cellStyle name="Hipervínculo visitado" xfId="2535" builtinId="9" hidden="1"/>
    <cellStyle name="Hipervínculo visitado" xfId="2537" builtinId="9" hidden="1"/>
    <cellStyle name="Hipervínculo visitado" xfId="2539" builtinId="9" hidden="1"/>
    <cellStyle name="Hipervínculo visitado" xfId="2541" builtinId="9" hidden="1"/>
    <cellStyle name="Hipervínculo visitado" xfId="2543" builtinId="9" hidden="1"/>
    <cellStyle name="Hipervínculo visitado" xfId="2545" builtinId="9" hidden="1"/>
    <cellStyle name="Hipervínculo visitado" xfId="2547" builtinId="9" hidden="1"/>
    <cellStyle name="Hipervínculo visitado" xfId="2549" builtinId="9" hidden="1"/>
    <cellStyle name="Hipervínculo visitado" xfId="2551" builtinId="9" hidden="1"/>
    <cellStyle name="Hipervínculo visitado" xfId="2553" builtinId="9" hidden="1"/>
    <cellStyle name="Hipervínculo visitado" xfId="2555" builtinId="9" hidden="1"/>
    <cellStyle name="Hipervínculo visitado" xfId="2557" builtinId="9" hidden="1"/>
    <cellStyle name="Hipervínculo visitado" xfId="2559" builtinId="9" hidden="1"/>
    <cellStyle name="Hipervínculo visitado" xfId="2561" builtinId="9" hidden="1"/>
    <cellStyle name="Hipervínculo visitado" xfId="2563" builtinId="9" hidden="1"/>
    <cellStyle name="Hipervínculo visitado" xfId="2565" builtinId="9" hidden="1"/>
    <cellStyle name="Hipervínculo visitado" xfId="2567" builtinId="9" hidden="1"/>
    <cellStyle name="Hipervínculo visitado" xfId="2569" builtinId="9" hidden="1"/>
    <cellStyle name="Hipervínculo visitado" xfId="2571" builtinId="9" hidden="1"/>
    <cellStyle name="Hipervínculo visitado" xfId="2573" builtinId="9" hidden="1"/>
    <cellStyle name="Hipervínculo visitado" xfId="2575" builtinId="9" hidden="1"/>
    <cellStyle name="Hipervínculo visitado" xfId="2577" builtinId="9" hidden="1"/>
    <cellStyle name="Hipervínculo visitado" xfId="2579" builtinId="9" hidden="1"/>
    <cellStyle name="Hipervínculo visitado" xfId="2581" builtinId="9" hidden="1"/>
    <cellStyle name="Hipervínculo visitado" xfId="2583" builtinId="9" hidden="1"/>
    <cellStyle name="Hipervínculo visitado" xfId="2585" builtinId="9" hidden="1"/>
    <cellStyle name="Hipervínculo visitado" xfId="2587" builtinId="9" hidden="1"/>
    <cellStyle name="Hipervínculo visitado" xfId="2589" builtinId="9" hidden="1"/>
    <cellStyle name="Hipervínculo visitado" xfId="2591" builtinId="9" hidden="1"/>
    <cellStyle name="Hipervínculo visitado" xfId="2593" builtinId="9" hidden="1"/>
    <cellStyle name="Hipervínculo visitado" xfId="2595" builtinId="9" hidden="1"/>
    <cellStyle name="Hipervínculo visitado" xfId="2597" builtinId="9" hidden="1"/>
    <cellStyle name="Hipervínculo visitado" xfId="2599" builtinId="9" hidden="1"/>
    <cellStyle name="Hipervínculo visitado" xfId="2601" builtinId="9" hidden="1"/>
    <cellStyle name="Hipervínculo visitado" xfId="2603" builtinId="9" hidden="1"/>
    <cellStyle name="Hipervínculo visitado" xfId="2605" builtinId="9" hidden="1"/>
    <cellStyle name="Hipervínculo visitado" xfId="2607" builtinId="9" hidden="1"/>
    <cellStyle name="Hipervínculo visitado" xfId="2609" builtinId="9" hidden="1"/>
    <cellStyle name="Hipervínculo visitado" xfId="2611" builtinId="9" hidden="1"/>
    <cellStyle name="Hipervínculo visitado" xfId="2613" builtinId="9" hidden="1"/>
    <cellStyle name="Hipervínculo visitado" xfId="2615" builtinId="9" hidden="1"/>
    <cellStyle name="Hipervínculo visitado" xfId="2617" builtinId="9" hidden="1"/>
    <cellStyle name="Hipervínculo visitado" xfId="2619" builtinId="9" hidden="1"/>
    <cellStyle name="Hipervínculo visitado" xfId="2621" builtinId="9" hidden="1"/>
    <cellStyle name="Hipervínculo visitado" xfId="2623" builtinId="9" hidden="1"/>
    <cellStyle name="Hipervínculo visitado" xfId="2625" builtinId="9" hidden="1"/>
    <cellStyle name="Hipervínculo visitado" xfId="2627" builtinId="9" hidden="1"/>
    <cellStyle name="Hipervínculo visitado" xfId="2629" builtinId="9" hidden="1"/>
    <cellStyle name="Hipervínculo visitado" xfId="2631" builtinId="9" hidden="1"/>
    <cellStyle name="Hipervínculo visitado" xfId="2633" builtinId="9" hidden="1"/>
    <cellStyle name="Hipervínculo visitado" xfId="2635" builtinId="9" hidden="1"/>
    <cellStyle name="Hipervínculo visitado" xfId="2637" builtinId="9" hidden="1"/>
    <cellStyle name="Hipervínculo visitado" xfId="2639" builtinId="9" hidden="1"/>
    <cellStyle name="Hipervínculo visitado" xfId="2641" builtinId="9" hidden="1"/>
    <cellStyle name="Hipervínculo visitado" xfId="2643" builtinId="9" hidden="1"/>
    <cellStyle name="Hipervínculo visitado" xfId="2645" builtinId="9" hidden="1"/>
    <cellStyle name="Hipervínculo visitado" xfId="2647" builtinId="9" hidden="1"/>
    <cellStyle name="Hipervínculo visitado" xfId="2649" builtinId="9" hidden="1"/>
    <cellStyle name="Hipervínculo visitado" xfId="2651" builtinId="9" hidden="1"/>
    <cellStyle name="Hipervínculo visitado" xfId="2653" builtinId="9" hidden="1"/>
    <cellStyle name="Hipervínculo visitado" xfId="2655" builtinId="9" hidden="1"/>
    <cellStyle name="Hipervínculo visitado" xfId="2657" builtinId="9" hidden="1"/>
    <cellStyle name="Hipervínculo visitado" xfId="2659" builtinId="9" hidden="1"/>
    <cellStyle name="Hipervínculo visitado" xfId="2661" builtinId="9" hidden="1"/>
    <cellStyle name="Hipervínculo visitado" xfId="2663" builtinId="9" hidden="1"/>
    <cellStyle name="Hipervínculo visitado" xfId="2665" builtinId="9" hidden="1"/>
    <cellStyle name="Hipervínculo visitado" xfId="2667" builtinId="9" hidden="1"/>
    <cellStyle name="Hipervínculo visitado" xfId="2669" builtinId="9" hidden="1"/>
    <cellStyle name="Hipervínculo visitado" xfId="2671" builtinId="9" hidden="1"/>
    <cellStyle name="Hipervínculo visitado" xfId="2673" builtinId="9" hidden="1"/>
    <cellStyle name="Hipervínculo visitado" xfId="2675" builtinId="9" hidden="1"/>
    <cellStyle name="Hipervínculo visitado" xfId="2677" builtinId="9" hidden="1"/>
    <cellStyle name="Hipervínculo visitado" xfId="2679" builtinId="9" hidden="1"/>
    <cellStyle name="Hipervínculo visitado" xfId="2681" builtinId="9" hidden="1"/>
    <cellStyle name="Hipervínculo visitado" xfId="2683" builtinId="9" hidden="1"/>
    <cellStyle name="Hipervínculo visitado" xfId="2685" builtinId="9" hidden="1"/>
    <cellStyle name="Hipervínculo visitado" xfId="2687" builtinId="9" hidden="1"/>
    <cellStyle name="Hipervínculo visitado" xfId="2689" builtinId="9" hidden="1"/>
    <cellStyle name="Hipervínculo visitado" xfId="2691" builtinId="9" hidden="1"/>
    <cellStyle name="Hipervínculo visitado" xfId="2693" builtinId="9" hidden="1"/>
    <cellStyle name="Hipervínculo visitado" xfId="2695" builtinId="9" hidden="1"/>
    <cellStyle name="Hipervínculo visitado" xfId="2697" builtinId="9" hidden="1"/>
    <cellStyle name="Hipervínculo visitado" xfId="2699" builtinId="9" hidden="1"/>
    <cellStyle name="Hipervínculo visitado" xfId="2701" builtinId="9" hidden="1"/>
    <cellStyle name="Hipervínculo visitado" xfId="2703" builtinId="9" hidden="1"/>
    <cellStyle name="Hipervínculo visitado" xfId="2705" builtinId="9" hidden="1"/>
    <cellStyle name="Hipervínculo visitado" xfId="2707" builtinId="9" hidden="1"/>
    <cellStyle name="Hipervínculo visitado" xfId="2709" builtinId="9" hidden="1"/>
    <cellStyle name="Hipervínculo visitado" xfId="2711" builtinId="9" hidden="1"/>
    <cellStyle name="Hipervínculo visitado" xfId="2713" builtinId="9" hidden="1"/>
    <cellStyle name="Hipervínculo visitado" xfId="2715" builtinId="9" hidden="1"/>
    <cellStyle name="Hipervínculo visitado" xfId="2717" builtinId="9" hidden="1"/>
    <cellStyle name="Hipervínculo visitado" xfId="2719" builtinId="9" hidden="1"/>
    <cellStyle name="Hipervínculo visitado" xfId="2721" builtinId="9" hidden="1"/>
    <cellStyle name="Hipervínculo visitado" xfId="2723" builtinId="9" hidden="1"/>
    <cellStyle name="Hipervínculo visitado" xfId="2725" builtinId="9" hidden="1"/>
    <cellStyle name="Hipervínculo visitado" xfId="2727" builtinId="9" hidden="1"/>
    <cellStyle name="Hipervínculo visitado" xfId="2729" builtinId="9" hidden="1"/>
    <cellStyle name="Hipervínculo visitado" xfId="2731" builtinId="9" hidden="1"/>
    <cellStyle name="Hipervínculo visitado" xfId="2733" builtinId="9" hidden="1"/>
    <cellStyle name="Hipervínculo visitado" xfId="2735" builtinId="9" hidden="1"/>
    <cellStyle name="Hipervínculo visitado" xfId="2737" builtinId="9" hidden="1"/>
    <cellStyle name="Hipervínculo visitado" xfId="2739" builtinId="9" hidden="1"/>
    <cellStyle name="Hipervínculo visitado" xfId="2741" builtinId="9" hidden="1"/>
    <cellStyle name="Hipervínculo visitado" xfId="2743" builtinId="9" hidden="1"/>
    <cellStyle name="Hipervínculo visitado" xfId="2745" builtinId="9" hidden="1"/>
    <cellStyle name="Hipervínculo visitado" xfId="2747" builtinId="9" hidden="1"/>
    <cellStyle name="Hipervínculo visitado" xfId="2749" builtinId="9" hidden="1"/>
    <cellStyle name="Hipervínculo visitado" xfId="2751" builtinId="9" hidden="1"/>
    <cellStyle name="Hipervínculo visitado" xfId="2753" builtinId="9" hidden="1"/>
    <cellStyle name="Hipervínculo visitado" xfId="2755" builtinId="9" hidden="1"/>
    <cellStyle name="Hipervínculo visitado" xfId="2757" builtinId="9" hidden="1"/>
    <cellStyle name="Hipervínculo visitado" xfId="2759" builtinId="9" hidden="1"/>
    <cellStyle name="Hipervínculo visitado" xfId="2761" builtinId="9" hidden="1"/>
    <cellStyle name="Hipervínculo visitado" xfId="2763" builtinId="9" hidden="1"/>
    <cellStyle name="Hipervínculo visitado" xfId="2765" builtinId="9" hidden="1"/>
    <cellStyle name="Hipervínculo visitado" xfId="2767" builtinId="9" hidden="1"/>
    <cellStyle name="Hipervínculo visitado" xfId="2769" builtinId="9" hidden="1"/>
    <cellStyle name="Hipervínculo visitado" xfId="2771" builtinId="9" hidden="1"/>
    <cellStyle name="Hipervínculo visitado" xfId="2773" builtinId="9" hidden="1"/>
    <cellStyle name="Hipervínculo visitado" xfId="2775" builtinId="9" hidden="1"/>
    <cellStyle name="Hipervínculo visitado" xfId="2777" builtinId="9" hidden="1"/>
    <cellStyle name="Hipervínculo visitado" xfId="2779" builtinId="9" hidden="1"/>
    <cellStyle name="Hipervínculo visitado" xfId="2781" builtinId="9" hidden="1"/>
    <cellStyle name="Hipervínculo visitado" xfId="2783" builtinId="9" hidden="1"/>
    <cellStyle name="Hipervínculo visitado" xfId="2785" builtinId="9" hidden="1"/>
    <cellStyle name="Millares [0]" xfId="1" builtinId="6"/>
    <cellStyle name="Moneda [0]" xfId="2" builtinId="7"/>
    <cellStyle name="Normal" xfId="0" builtinId="0"/>
  </cellStyles>
  <dxfs count="24"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theme="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1"/>
  <sheetViews>
    <sheetView tabSelected="1" workbookViewId="0">
      <selection activeCell="H3" sqref="H3"/>
    </sheetView>
  </sheetViews>
  <sheetFormatPr baseColWidth="10" defaultColWidth="11.5" defaultRowHeight="14" x14ac:dyDescent="0"/>
  <cols>
    <col min="1" max="1" width="9.6640625" style="50" customWidth="1"/>
    <col min="2" max="2" width="34.6640625" style="64" bestFit="1" customWidth="1"/>
    <col min="3" max="3" width="48.5" style="51" customWidth="1"/>
    <col min="4" max="4" width="25.6640625" style="52" customWidth="1"/>
    <col min="5" max="5" width="27.5" style="62" bestFit="1" customWidth="1"/>
    <col min="6" max="6" width="12.6640625" style="45" customWidth="1"/>
    <col min="7" max="7" width="11.5" style="45"/>
    <col min="8" max="8" width="17.5" style="45" customWidth="1"/>
    <col min="9" max="9" width="17.83203125" style="45" customWidth="1"/>
    <col min="10" max="16384" width="11.5" style="45"/>
  </cols>
  <sheetData>
    <row r="1" spans="1:9" ht="88" customHeight="1" thickBot="1">
      <c r="A1" s="85" t="s">
        <v>686</v>
      </c>
      <c r="B1" s="85"/>
      <c r="C1" s="85"/>
      <c r="D1" s="85"/>
      <c r="E1" s="85"/>
      <c r="F1" s="88" t="s">
        <v>687</v>
      </c>
      <c r="G1" s="88"/>
      <c r="H1" s="88"/>
      <c r="I1" s="88"/>
    </row>
    <row r="2" spans="1:9" s="22" customFormat="1" ht="56">
      <c r="A2" s="33" t="s">
        <v>429</v>
      </c>
      <c r="B2" s="34" t="s">
        <v>594</v>
      </c>
      <c r="C2" s="34" t="s">
        <v>1</v>
      </c>
      <c r="D2" s="35" t="s">
        <v>2</v>
      </c>
      <c r="E2" s="35" t="s">
        <v>259</v>
      </c>
      <c r="F2" s="86" t="s">
        <v>430</v>
      </c>
      <c r="G2" s="86" t="s">
        <v>685</v>
      </c>
      <c r="H2" s="87" t="s">
        <v>431</v>
      </c>
      <c r="I2" s="87" t="s">
        <v>684</v>
      </c>
    </row>
    <row r="3" spans="1:9" s="22" customFormat="1" ht="28">
      <c r="A3" s="67">
        <v>1</v>
      </c>
      <c r="B3" s="54" t="s">
        <v>598</v>
      </c>
      <c r="C3" s="72" t="s">
        <v>575</v>
      </c>
      <c r="D3" s="25" t="s">
        <v>668</v>
      </c>
      <c r="E3" s="57"/>
      <c r="F3" s="70"/>
      <c r="G3" s="70"/>
      <c r="H3" s="71">
        <f>F3*G3</f>
        <v>0</v>
      </c>
      <c r="I3" s="71"/>
    </row>
    <row r="4" spans="1:9" s="22" customFormat="1">
      <c r="A4" s="67">
        <v>2</v>
      </c>
      <c r="B4" s="54" t="s">
        <v>598</v>
      </c>
      <c r="C4" s="27" t="s">
        <v>308</v>
      </c>
      <c r="D4" s="29" t="s">
        <v>242</v>
      </c>
      <c r="E4" s="74"/>
      <c r="F4" s="70"/>
      <c r="G4" s="70"/>
      <c r="H4" s="71">
        <f t="shared" ref="H4:H67" si="0">F4*G4</f>
        <v>0</v>
      </c>
      <c r="I4" s="71"/>
    </row>
    <row r="5" spans="1:9" s="22" customFormat="1">
      <c r="A5" s="67">
        <v>3</v>
      </c>
      <c r="B5" s="54" t="s">
        <v>598</v>
      </c>
      <c r="C5" s="24" t="s">
        <v>520</v>
      </c>
      <c r="D5" s="75" t="s">
        <v>518</v>
      </c>
      <c r="E5" s="73" t="s">
        <v>519</v>
      </c>
      <c r="F5" s="70"/>
      <c r="G5" s="70"/>
      <c r="H5" s="71">
        <f t="shared" si="0"/>
        <v>0</v>
      </c>
      <c r="I5" s="71"/>
    </row>
    <row r="6" spans="1:9" s="22" customFormat="1">
      <c r="A6" s="67">
        <v>4</v>
      </c>
      <c r="B6" s="54" t="s">
        <v>598</v>
      </c>
      <c r="C6" s="26" t="s">
        <v>525</v>
      </c>
      <c r="D6" s="75" t="s">
        <v>518</v>
      </c>
      <c r="E6" s="57" t="s">
        <v>519</v>
      </c>
      <c r="F6" s="68"/>
      <c r="G6" s="68"/>
      <c r="H6" s="71">
        <f t="shared" si="0"/>
        <v>0</v>
      </c>
      <c r="I6" s="69"/>
    </row>
    <row r="7" spans="1:9" s="22" customFormat="1" ht="28">
      <c r="A7" s="67">
        <v>5</v>
      </c>
      <c r="B7" s="54" t="s">
        <v>598</v>
      </c>
      <c r="C7" s="24" t="s">
        <v>528</v>
      </c>
      <c r="D7" s="75" t="s">
        <v>518</v>
      </c>
      <c r="E7" s="73" t="s">
        <v>519</v>
      </c>
      <c r="F7" s="70"/>
      <c r="G7" s="70"/>
      <c r="H7" s="71">
        <f t="shared" si="0"/>
        <v>0</v>
      </c>
      <c r="I7" s="71"/>
    </row>
    <row r="8" spans="1:9" s="22" customFormat="1" ht="28">
      <c r="A8" s="67">
        <v>6</v>
      </c>
      <c r="B8" s="54" t="s">
        <v>598</v>
      </c>
      <c r="C8" s="24" t="s">
        <v>529</v>
      </c>
      <c r="D8" s="75" t="s">
        <v>518</v>
      </c>
      <c r="E8" s="73" t="s">
        <v>519</v>
      </c>
      <c r="F8" s="70"/>
      <c r="G8" s="70"/>
      <c r="H8" s="71">
        <f t="shared" si="0"/>
        <v>0</v>
      </c>
      <c r="I8" s="71"/>
    </row>
    <row r="9" spans="1:9" s="22" customFormat="1">
      <c r="A9" s="67">
        <v>7</v>
      </c>
      <c r="B9" s="54" t="s">
        <v>598</v>
      </c>
      <c r="C9" s="24" t="s">
        <v>527</v>
      </c>
      <c r="D9" s="75" t="s">
        <v>518</v>
      </c>
      <c r="E9" s="73" t="s">
        <v>519</v>
      </c>
      <c r="F9" s="70"/>
      <c r="G9" s="70"/>
      <c r="H9" s="71">
        <f t="shared" si="0"/>
        <v>0</v>
      </c>
      <c r="I9" s="71"/>
    </row>
    <row r="10" spans="1:9" s="22" customFormat="1">
      <c r="A10" s="67">
        <v>8</v>
      </c>
      <c r="B10" s="54" t="s">
        <v>598</v>
      </c>
      <c r="C10" s="47" t="s">
        <v>22</v>
      </c>
      <c r="D10" s="40" t="s">
        <v>23</v>
      </c>
      <c r="E10" s="57"/>
      <c r="F10" s="68"/>
      <c r="G10" s="68"/>
      <c r="H10" s="71">
        <f t="shared" si="0"/>
        <v>0</v>
      </c>
      <c r="I10" s="69"/>
    </row>
    <row r="11" spans="1:9" s="22" customFormat="1">
      <c r="A11" s="67">
        <v>9</v>
      </c>
      <c r="B11" s="54" t="s">
        <v>598</v>
      </c>
      <c r="C11" s="27" t="s">
        <v>24</v>
      </c>
      <c r="D11" s="29" t="s">
        <v>132</v>
      </c>
      <c r="E11" s="74"/>
      <c r="F11" s="70"/>
      <c r="G11" s="70"/>
      <c r="H11" s="71">
        <f t="shared" si="0"/>
        <v>0</v>
      </c>
      <c r="I11" s="71"/>
    </row>
    <row r="12" spans="1:9" s="22" customFormat="1">
      <c r="A12" s="67">
        <v>10</v>
      </c>
      <c r="B12" s="54" t="s">
        <v>598</v>
      </c>
      <c r="C12" s="72" t="s">
        <v>315</v>
      </c>
      <c r="D12" s="25" t="s">
        <v>216</v>
      </c>
      <c r="E12" s="57" t="s">
        <v>316</v>
      </c>
      <c r="F12" s="68"/>
      <c r="G12" s="68"/>
      <c r="H12" s="71">
        <f t="shared" si="0"/>
        <v>0</v>
      </c>
      <c r="I12" s="69"/>
    </row>
    <row r="13" spans="1:9" s="22" customFormat="1" ht="28">
      <c r="A13" s="67">
        <v>11</v>
      </c>
      <c r="B13" s="54" t="s">
        <v>598</v>
      </c>
      <c r="C13" s="24" t="s">
        <v>215</v>
      </c>
      <c r="D13" s="29" t="s">
        <v>216</v>
      </c>
      <c r="E13" s="74"/>
      <c r="F13" s="70"/>
      <c r="G13" s="70"/>
      <c r="H13" s="71">
        <f t="shared" si="0"/>
        <v>0</v>
      </c>
      <c r="I13" s="71"/>
    </row>
    <row r="14" spans="1:9" s="22" customFormat="1">
      <c r="A14" s="67">
        <v>12</v>
      </c>
      <c r="B14" s="54" t="s">
        <v>598</v>
      </c>
      <c r="C14" s="24" t="s">
        <v>522</v>
      </c>
      <c r="D14" s="30" t="s">
        <v>518</v>
      </c>
      <c r="E14" s="58" t="s">
        <v>519</v>
      </c>
      <c r="F14" s="70"/>
      <c r="G14" s="70"/>
      <c r="H14" s="71">
        <f t="shared" si="0"/>
        <v>0</v>
      </c>
      <c r="I14" s="71"/>
    </row>
    <row r="15" spans="1:9" s="22" customFormat="1">
      <c r="A15" s="67">
        <v>13</v>
      </c>
      <c r="B15" s="54" t="s">
        <v>598</v>
      </c>
      <c r="C15" s="72" t="s">
        <v>25</v>
      </c>
      <c r="D15" s="25" t="s">
        <v>26</v>
      </c>
      <c r="E15" s="57" t="s">
        <v>278</v>
      </c>
      <c r="F15" s="68"/>
      <c r="G15" s="68"/>
      <c r="H15" s="71">
        <f t="shared" si="0"/>
        <v>0</v>
      </c>
      <c r="I15" s="69"/>
    </row>
    <row r="16" spans="1:9" s="22" customFormat="1">
      <c r="A16" s="67">
        <v>14</v>
      </c>
      <c r="B16" s="54" t="s">
        <v>598</v>
      </c>
      <c r="C16" s="23" t="s">
        <v>554</v>
      </c>
      <c r="D16" s="30" t="s">
        <v>518</v>
      </c>
      <c r="E16" s="58"/>
      <c r="F16" s="70"/>
      <c r="G16" s="70"/>
      <c r="H16" s="71">
        <f t="shared" si="0"/>
        <v>0</v>
      </c>
      <c r="I16" s="71"/>
    </row>
    <row r="17" spans="1:9" s="22" customFormat="1">
      <c r="A17" s="67">
        <v>15</v>
      </c>
      <c r="B17" s="54" t="s">
        <v>598</v>
      </c>
      <c r="C17" s="24" t="s">
        <v>437</v>
      </c>
      <c r="D17" s="30" t="s">
        <v>649</v>
      </c>
      <c r="E17" s="58" t="s">
        <v>317</v>
      </c>
      <c r="F17" s="70"/>
      <c r="G17" s="70"/>
      <c r="H17" s="71">
        <f t="shared" si="0"/>
        <v>0</v>
      </c>
      <c r="I17" s="71"/>
    </row>
    <row r="18" spans="1:9" s="22" customFormat="1" ht="56">
      <c r="A18" s="67">
        <v>16</v>
      </c>
      <c r="B18" s="54" t="s">
        <v>598</v>
      </c>
      <c r="C18" s="24" t="s">
        <v>30</v>
      </c>
      <c r="D18" s="30" t="s">
        <v>31</v>
      </c>
      <c r="E18" s="73"/>
      <c r="F18" s="70"/>
      <c r="G18" s="70"/>
      <c r="H18" s="71">
        <f t="shared" si="0"/>
        <v>0</v>
      </c>
      <c r="I18" s="71"/>
    </row>
    <row r="19" spans="1:9" s="22" customFormat="1">
      <c r="A19" s="67">
        <v>17</v>
      </c>
      <c r="B19" s="54" t="s">
        <v>598</v>
      </c>
      <c r="C19" s="41" t="s">
        <v>314</v>
      </c>
      <c r="D19" s="42" t="s">
        <v>648</v>
      </c>
      <c r="E19" s="57" t="s">
        <v>266</v>
      </c>
      <c r="F19" s="68"/>
      <c r="G19" s="68"/>
      <c r="H19" s="71">
        <f t="shared" si="0"/>
        <v>0</v>
      </c>
      <c r="I19" s="69"/>
    </row>
    <row r="20" spans="1:9" s="22" customFormat="1">
      <c r="A20" s="67">
        <v>18</v>
      </c>
      <c r="B20" s="54" t="s">
        <v>598</v>
      </c>
      <c r="C20" s="39" t="s">
        <v>318</v>
      </c>
      <c r="D20" s="42" t="s">
        <v>319</v>
      </c>
      <c r="E20" s="57" t="s">
        <v>320</v>
      </c>
      <c r="F20" s="68"/>
      <c r="G20" s="68"/>
      <c r="H20" s="71">
        <f t="shared" si="0"/>
        <v>0</v>
      </c>
      <c r="I20" s="69"/>
    </row>
    <row r="21" spans="1:9" s="22" customFormat="1" ht="28">
      <c r="A21" s="67">
        <v>19</v>
      </c>
      <c r="B21" s="54" t="s">
        <v>598</v>
      </c>
      <c r="C21" s="24" t="s">
        <v>614</v>
      </c>
      <c r="D21" s="42" t="s">
        <v>648</v>
      </c>
      <c r="E21" s="58" t="s">
        <v>451</v>
      </c>
      <c r="F21" s="70"/>
      <c r="G21" s="70"/>
      <c r="H21" s="71">
        <f t="shared" si="0"/>
        <v>0</v>
      </c>
      <c r="I21" s="71"/>
    </row>
    <row r="22" spans="1:9" s="22" customFormat="1">
      <c r="A22" s="67">
        <v>20</v>
      </c>
      <c r="B22" s="54" t="s">
        <v>598</v>
      </c>
      <c r="C22" s="41" t="s">
        <v>32</v>
      </c>
      <c r="D22" s="42" t="s">
        <v>29</v>
      </c>
      <c r="E22" s="57"/>
      <c r="F22" s="68"/>
      <c r="G22" s="68"/>
      <c r="H22" s="71">
        <f t="shared" si="0"/>
        <v>0</v>
      </c>
      <c r="I22" s="69"/>
    </row>
    <row r="23" spans="1:9" s="22" customFormat="1">
      <c r="A23" s="67">
        <v>21</v>
      </c>
      <c r="B23" s="54" t="s">
        <v>598</v>
      </c>
      <c r="C23" s="41" t="s">
        <v>32</v>
      </c>
      <c r="D23" s="42" t="s">
        <v>346</v>
      </c>
      <c r="E23" s="57" t="s">
        <v>347</v>
      </c>
      <c r="F23" s="68"/>
      <c r="G23" s="68"/>
      <c r="H23" s="71">
        <f t="shared" si="0"/>
        <v>0</v>
      </c>
      <c r="I23" s="69"/>
    </row>
    <row r="24" spans="1:9" s="22" customFormat="1" ht="42">
      <c r="A24" s="67">
        <v>22</v>
      </c>
      <c r="B24" s="54" t="s">
        <v>598</v>
      </c>
      <c r="C24" s="23" t="s">
        <v>306</v>
      </c>
      <c r="D24" s="30" t="s">
        <v>29</v>
      </c>
      <c r="E24" s="57"/>
      <c r="F24" s="68"/>
      <c r="G24" s="68"/>
      <c r="H24" s="71">
        <f t="shared" si="0"/>
        <v>0</v>
      </c>
      <c r="I24" s="69"/>
    </row>
    <row r="25" spans="1:9" s="22" customFormat="1" ht="42">
      <c r="A25" s="67">
        <v>23</v>
      </c>
      <c r="B25" s="54" t="s">
        <v>598</v>
      </c>
      <c r="C25" s="72" t="s">
        <v>305</v>
      </c>
      <c r="D25" s="25" t="s">
        <v>29</v>
      </c>
      <c r="E25" s="76"/>
      <c r="F25" s="68"/>
      <c r="G25" s="68"/>
      <c r="H25" s="71">
        <f t="shared" si="0"/>
        <v>0</v>
      </c>
      <c r="I25" s="69"/>
    </row>
    <row r="26" spans="1:9" s="22" customFormat="1" ht="42">
      <c r="A26" s="67">
        <v>24</v>
      </c>
      <c r="B26" s="54" t="s">
        <v>598</v>
      </c>
      <c r="C26" s="41" t="s">
        <v>304</v>
      </c>
      <c r="D26" s="42" t="s">
        <v>29</v>
      </c>
      <c r="E26" s="57"/>
      <c r="F26" s="68"/>
      <c r="G26" s="68"/>
      <c r="H26" s="71">
        <f t="shared" si="0"/>
        <v>0</v>
      </c>
      <c r="I26" s="69"/>
    </row>
    <row r="27" spans="1:9" s="22" customFormat="1" ht="42">
      <c r="A27" s="67">
        <v>25</v>
      </c>
      <c r="B27" s="54" t="s">
        <v>598</v>
      </c>
      <c r="C27" s="23" t="s">
        <v>303</v>
      </c>
      <c r="D27" s="30" t="s">
        <v>29</v>
      </c>
      <c r="E27" s="58"/>
      <c r="F27" s="70"/>
      <c r="G27" s="70"/>
      <c r="H27" s="71">
        <f t="shared" si="0"/>
        <v>0</v>
      </c>
      <c r="I27" s="71"/>
    </row>
    <row r="28" spans="1:9" s="22" customFormat="1">
      <c r="A28" s="67">
        <v>26</v>
      </c>
      <c r="B28" s="54" t="s">
        <v>598</v>
      </c>
      <c r="C28" s="41" t="s">
        <v>34</v>
      </c>
      <c r="D28" s="42" t="s">
        <v>35</v>
      </c>
      <c r="E28" s="57"/>
      <c r="F28" s="68"/>
      <c r="G28" s="68"/>
      <c r="H28" s="71">
        <f t="shared" si="0"/>
        <v>0</v>
      </c>
      <c r="I28" s="69"/>
    </row>
    <row r="29" spans="1:9" s="22" customFormat="1">
      <c r="A29" s="67">
        <v>27</v>
      </c>
      <c r="B29" s="54" t="s">
        <v>598</v>
      </c>
      <c r="C29" s="24" t="s">
        <v>555</v>
      </c>
      <c r="D29" s="29" t="s">
        <v>518</v>
      </c>
      <c r="E29" s="74" t="s">
        <v>519</v>
      </c>
      <c r="F29" s="70"/>
      <c r="G29" s="70"/>
      <c r="H29" s="71">
        <f t="shared" si="0"/>
        <v>0</v>
      </c>
      <c r="I29" s="71"/>
    </row>
    <row r="30" spans="1:9" s="22" customFormat="1">
      <c r="A30" s="67">
        <v>28</v>
      </c>
      <c r="B30" s="54" t="s">
        <v>598</v>
      </c>
      <c r="C30" s="48" t="s">
        <v>302</v>
      </c>
      <c r="D30" s="29" t="s">
        <v>29</v>
      </c>
      <c r="E30" s="74"/>
      <c r="F30" s="70"/>
      <c r="G30" s="70"/>
      <c r="H30" s="71">
        <f t="shared" si="0"/>
        <v>0</v>
      </c>
      <c r="I30" s="71"/>
    </row>
    <row r="31" spans="1:9" s="22" customFormat="1">
      <c r="A31" s="67">
        <v>29</v>
      </c>
      <c r="B31" s="54" t="s">
        <v>598</v>
      </c>
      <c r="C31" s="24" t="s">
        <v>556</v>
      </c>
      <c r="D31" s="31" t="s">
        <v>557</v>
      </c>
      <c r="E31" s="73"/>
      <c r="F31" s="70"/>
      <c r="G31" s="70"/>
      <c r="H31" s="71">
        <f t="shared" si="0"/>
        <v>0</v>
      </c>
      <c r="I31" s="71"/>
    </row>
    <row r="32" spans="1:9" s="22" customFormat="1">
      <c r="A32" s="67">
        <v>30</v>
      </c>
      <c r="B32" s="54" t="s">
        <v>598</v>
      </c>
      <c r="C32" s="72" t="s">
        <v>558</v>
      </c>
      <c r="D32" s="25" t="s">
        <v>518</v>
      </c>
      <c r="E32" s="57" t="s">
        <v>519</v>
      </c>
      <c r="F32" s="68"/>
      <c r="G32" s="68"/>
      <c r="H32" s="71">
        <f t="shared" si="0"/>
        <v>0</v>
      </c>
      <c r="I32" s="69"/>
    </row>
    <row r="33" spans="1:9" s="22" customFormat="1" ht="28">
      <c r="A33" s="67">
        <v>31</v>
      </c>
      <c r="B33" s="54" t="s">
        <v>598</v>
      </c>
      <c r="C33" s="24" t="s">
        <v>618</v>
      </c>
      <c r="D33" s="75" t="s">
        <v>518</v>
      </c>
      <c r="E33" s="73" t="s">
        <v>519</v>
      </c>
      <c r="F33" s="70"/>
      <c r="G33" s="70"/>
      <c r="H33" s="71">
        <f t="shared" si="0"/>
        <v>0</v>
      </c>
      <c r="I33" s="71"/>
    </row>
    <row r="34" spans="1:9" s="22" customFormat="1" ht="28">
      <c r="A34" s="67">
        <v>32</v>
      </c>
      <c r="B34" s="54" t="s">
        <v>598</v>
      </c>
      <c r="C34" s="23" t="s">
        <v>553</v>
      </c>
      <c r="D34" s="30" t="s">
        <v>518</v>
      </c>
      <c r="E34" s="58" t="s">
        <v>519</v>
      </c>
      <c r="F34" s="70"/>
      <c r="G34" s="70"/>
      <c r="H34" s="71">
        <f t="shared" si="0"/>
        <v>0</v>
      </c>
      <c r="I34" s="71"/>
    </row>
    <row r="35" spans="1:9" s="22" customFormat="1" ht="28">
      <c r="A35" s="67">
        <v>33</v>
      </c>
      <c r="B35" s="54" t="s">
        <v>598</v>
      </c>
      <c r="C35" s="72" t="s">
        <v>564</v>
      </c>
      <c r="D35" s="25" t="s">
        <v>565</v>
      </c>
      <c r="E35" s="57"/>
      <c r="F35" s="68"/>
      <c r="G35" s="68"/>
      <c r="H35" s="71">
        <f t="shared" si="0"/>
        <v>0</v>
      </c>
      <c r="I35" s="69"/>
    </row>
    <row r="36" spans="1:9" s="22" customFormat="1">
      <c r="A36" s="67">
        <v>34</v>
      </c>
      <c r="B36" s="54" t="s">
        <v>598</v>
      </c>
      <c r="C36" s="46" t="s">
        <v>53</v>
      </c>
      <c r="D36" s="25" t="s">
        <v>668</v>
      </c>
      <c r="E36" s="57"/>
      <c r="F36" s="68"/>
      <c r="G36" s="68"/>
      <c r="H36" s="71">
        <f t="shared" si="0"/>
        <v>0</v>
      </c>
      <c r="I36" s="69"/>
    </row>
    <row r="37" spans="1:9" s="22" customFormat="1">
      <c r="A37" s="67">
        <v>35</v>
      </c>
      <c r="B37" s="54" t="s">
        <v>598</v>
      </c>
      <c r="C37" s="72" t="s">
        <v>577</v>
      </c>
      <c r="D37" s="25" t="s">
        <v>518</v>
      </c>
      <c r="E37" s="57" t="s">
        <v>519</v>
      </c>
      <c r="F37" s="68"/>
      <c r="G37" s="68"/>
      <c r="H37" s="71">
        <f t="shared" si="0"/>
        <v>0</v>
      </c>
      <c r="I37" s="69"/>
    </row>
    <row r="38" spans="1:9" s="22" customFormat="1">
      <c r="A38" s="67">
        <v>36</v>
      </c>
      <c r="B38" s="54" t="s">
        <v>598</v>
      </c>
      <c r="C38" s="24" t="s">
        <v>578</v>
      </c>
      <c r="D38" s="75" t="s">
        <v>518</v>
      </c>
      <c r="E38" s="73" t="s">
        <v>519</v>
      </c>
      <c r="F38" s="70"/>
      <c r="G38" s="70"/>
      <c r="H38" s="71">
        <f t="shared" si="0"/>
        <v>0</v>
      </c>
      <c r="I38" s="71"/>
    </row>
    <row r="39" spans="1:9" s="22" customFormat="1" ht="28">
      <c r="A39" s="67">
        <v>37</v>
      </c>
      <c r="B39" s="54" t="s">
        <v>598</v>
      </c>
      <c r="C39" s="41" t="s">
        <v>55</v>
      </c>
      <c r="D39" s="42" t="s">
        <v>56</v>
      </c>
      <c r="E39" s="57"/>
      <c r="F39" s="68"/>
      <c r="G39" s="68"/>
      <c r="H39" s="71">
        <f t="shared" si="0"/>
        <v>0</v>
      </c>
      <c r="I39" s="69"/>
    </row>
    <row r="40" spans="1:9" s="22" customFormat="1">
      <c r="A40" s="67">
        <v>38</v>
      </c>
      <c r="B40" s="54" t="s">
        <v>598</v>
      </c>
      <c r="C40" s="24" t="s">
        <v>217</v>
      </c>
      <c r="D40" s="29" t="s">
        <v>179</v>
      </c>
      <c r="E40" s="74"/>
      <c r="F40" s="70"/>
      <c r="G40" s="70"/>
      <c r="H40" s="71">
        <f t="shared" si="0"/>
        <v>0</v>
      </c>
      <c r="I40" s="71"/>
    </row>
    <row r="41" spans="1:9" s="22" customFormat="1">
      <c r="A41" s="67">
        <v>39</v>
      </c>
      <c r="B41" s="54" t="s">
        <v>598</v>
      </c>
      <c r="C41" s="72" t="s">
        <v>243</v>
      </c>
      <c r="D41" s="25" t="s">
        <v>233</v>
      </c>
      <c r="E41" s="57" t="s">
        <v>271</v>
      </c>
      <c r="F41" s="70"/>
      <c r="G41" s="70"/>
      <c r="H41" s="71">
        <f t="shared" si="0"/>
        <v>0</v>
      </c>
      <c r="I41" s="71"/>
    </row>
    <row r="42" spans="1:9" s="22" customFormat="1">
      <c r="A42" s="67">
        <v>40</v>
      </c>
      <c r="B42" s="54" t="s">
        <v>598</v>
      </c>
      <c r="C42" s="24" t="s">
        <v>550</v>
      </c>
      <c r="D42" s="30" t="s">
        <v>543</v>
      </c>
      <c r="E42" s="58"/>
      <c r="F42" s="70"/>
      <c r="G42" s="70"/>
      <c r="H42" s="71">
        <f t="shared" si="0"/>
        <v>0</v>
      </c>
      <c r="I42" s="71"/>
    </row>
    <row r="43" spans="1:9" s="22" customFormat="1" ht="42">
      <c r="A43" s="67">
        <v>41</v>
      </c>
      <c r="B43" s="54" t="s">
        <v>598</v>
      </c>
      <c r="C43" s="72" t="s">
        <v>68</v>
      </c>
      <c r="D43" s="25" t="s">
        <v>69</v>
      </c>
      <c r="E43" s="57"/>
      <c r="F43" s="70"/>
      <c r="G43" s="70"/>
      <c r="H43" s="71">
        <f t="shared" si="0"/>
        <v>0</v>
      </c>
      <c r="I43" s="71"/>
    </row>
    <row r="44" spans="1:9" s="22" customFormat="1" ht="28">
      <c r="A44" s="67">
        <v>42</v>
      </c>
      <c r="B44" s="54" t="s">
        <v>598</v>
      </c>
      <c r="C44" s="24" t="s">
        <v>72</v>
      </c>
      <c r="D44" s="30" t="s">
        <v>413</v>
      </c>
      <c r="E44" s="77"/>
      <c r="F44" s="70"/>
      <c r="G44" s="70"/>
      <c r="H44" s="71">
        <f t="shared" si="0"/>
        <v>0</v>
      </c>
      <c r="I44" s="71"/>
    </row>
    <row r="45" spans="1:9" s="22" customFormat="1" ht="28">
      <c r="A45" s="67">
        <v>43</v>
      </c>
      <c r="B45" s="54" t="s">
        <v>598</v>
      </c>
      <c r="C45" s="24" t="s">
        <v>96</v>
      </c>
      <c r="D45" s="31" t="s">
        <v>678</v>
      </c>
      <c r="E45" s="73"/>
      <c r="F45" s="68"/>
      <c r="G45" s="68"/>
      <c r="H45" s="71">
        <f t="shared" si="0"/>
        <v>0</v>
      </c>
      <c r="I45" s="69"/>
    </row>
    <row r="46" spans="1:9" s="22" customFormat="1">
      <c r="A46" s="67">
        <v>44</v>
      </c>
      <c r="B46" s="54" t="s">
        <v>598</v>
      </c>
      <c r="C46" s="24" t="s">
        <v>433</v>
      </c>
      <c r="D46" s="30" t="s">
        <v>35</v>
      </c>
      <c r="E46" s="77" t="s">
        <v>265</v>
      </c>
      <c r="F46" s="68"/>
      <c r="G46" s="68"/>
      <c r="H46" s="71">
        <f t="shared" si="0"/>
        <v>0</v>
      </c>
      <c r="I46" s="69"/>
    </row>
    <row r="47" spans="1:9" s="22" customFormat="1" ht="42">
      <c r="A47" s="67">
        <v>45</v>
      </c>
      <c r="B47" s="54" t="s">
        <v>598</v>
      </c>
      <c r="C47" s="72" t="s">
        <v>434</v>
      </c>
      <c r="D47" s="25" t="s">
        <v>216</v>
      </c>
      <c r="E47" s="57" t="s">
        <v>357</v>
      </c>
      <c r="F47" s="68"/>
      <c r="G47" s="68"/>
      <c r="H47" s="71">
        <f t="shared" si="0"/>
        <v>0</v>
      </c>
      <c r="I47" s="69"/>
    </row>
    <row r="48" spans="1:9" s="22" customFormat="1">
      <c r="A48" s="67">
        <v>46</v>
      </c>
      <c r="B48" s="54" t="s">
        <v>598</v>
      </c>
      <c r="C48" s="72" t="s">
        <v>107</v>
      </c>
      <c r="D48" s="25" t="s">
        <v>108</v>
      </c>
      <c r="E48" s="57"/>
      <c r="F48" s="68"/>
      <c r="G48" s="68"/>
      <c r="H48" s="71">
        <f t="shared" si="0"/>
        <v>0</v>
      </c>
      <c r="I48" s="69"/>
    </row>
    <row r="49" spans="1:9" s="22" customFormat="1">
      <c r="A49" s="67">
        <v>47</v>
      </c>
      <c r="B49" s="54" t="s">
        <v>598</v>
      </c>
      <c r="C49" s="72" t="s">
        <v>628</v>
      </c>
      <c r="D49" s="25" t="s">
        <v>313</v>
      </c>
      <c r="E49" s="57"/>
      <c r="F49" s="68"/>
      <c r="G49" s="68"/>
      <c r="H49" s="71">
        <f t="shared" si="0"/>
        <v>0</v>
      </c>
      <c r="I49" s="69"/>
    </row>
    <row r="50" spans="1:9" s="22" customFormat="1" ht="28">
      <c r="A50" s="67">
        <v>48</v>
      </c>
      <c r="B50" s="54" t="s">
        <v>598</v>
      </c>
      <c r="C50" s="72" t="s">
        <v>407</v>
      </c>
      <c r="D50" s="25" t="s">
        <v>132</v>
      </c>
      <c r="E50" s="57" t="s">
        <v>408</v>
      </c>
      <c r="F50" s="68"/>
      <c r="G50" s="68"/>
      <c r="H50" s="71">
        <f t="shared" si="0"/>
        <v>0</v>
      </c>
      <c r="I50" s="69"/>
    </row>
    <row r="51" spans="1:9" s="22" customFormat="1">
      <c r="A51" s="67">
        <v>49</v>
      </c>
      <c r="B51" s="54" t="s">
        <v>598</v>
      </c>
      <c r="C51" s="72" t="s">
        <v>342</v>
      </c>
      <c r="D51" s="25" t="s">
        <v>343</v>
      </c>
      <c r="E51" s="57"/>
      <c r="F51" s="68"/>
      <c r="G51" s="68"/>
      <c r="H51" s="71">
        <f t="shared" si="0"/>
        <v>0</v>
      </c>
      <c r="I51" s="69"/>
    </row>
    <row r="52" spans="1:9" s="22" customFormat="1" ht="28">
      <c r="A52" s="67">
        <v>50</v>
      </c>
      <c r="B52" s="54" t="s">
        <v>598</v>
      </c>
      <c r="C52" s="72" t="s">
        <v>307</v>
      </c>
      <c r="D52" s="25" t="s">
        <v>242</v>
      </c>
      <c r="E52" s="57"/>
      <c r="F52" s="70"/>
      <c r="G52" s="70"/>
      <c r="H52" s="71">
        <f t="shared" si="0"/>
        <v>0</v>
      </c>
      <c r="I52" s="71"/>
    </row>
    <row r="53" spans="1:9" s="22" customFormat="1" ht="28">
      <c r="A53" s="67">
        <v>51</v>
      </c>
      <c r="B53" s="54" t="s">
        <v>598</v>
      </c>
      <c r="C53" s="72" t="s">
        <v>409</v>
      </c>
      <c r="D53" s="25" t="s">
        <v>132</v>
      </c>
      <c r="E53" s="57" t="s">
        <v>410</v>
      </c>
      <c r="F53" s="68"/>
      <c r="G53" s="68"/>
      <c r="H53" s="71">
        <f t="shared" si="0"/>
        <v>0</v>
      </c>
      <c r="I53" s="69"/>
    </row>
    <row r="54" spans="1:9" s="22" customFormat="1">
      <c r="A54" s="67">
        <v>52</v>
      </c>
      <c r="B54" s="54" t="s">
        <v>598</v>
      </c>
      <c r="C54" s="26" t="s">
        <v>111</v>
      </c>
      <c r="D54" s="56" t="s">
        <v>660</v>
      </c>
      <c r="E54" s="57"/>
      <c r="F54" s="68"/>
      <c r="G54" s="68"/>
      <c r="H54" s="71">
        <f t="shared" si="0"/>
        <v>0</v>
      </c>
      <c r="I54" s="69"/>
    </row>
    <row r="55" spans="1:9" s="22" customFormat="1" ht="28">
      <c r="A55" s="67">
        <v>53</v>
      </c>
      <c r="B55" s="54" t="s">
        <v>598</v>
      </c>
      <c r="C55" s="72" t="s">
        <v>309</v>
      </c>
      <c r="D55" s="25" t="s">
        <v>242</v>
      </c>
      <c r="E55" s="57"/>
      <c r="F55" s="68"/>
      <c r="G55" s="68"/>
      <c r="H55" s="71">
        <f t="shared" si="0"/>
        <v>0</v>
      </c>
      <c r="I55" s="69"/>
    </row>
    <row r="56" spans="1:9" s="22" customFormat="1">
      <c r="A56" s="67">
        <v>54</v>
      </c>
      <c r="B56" s="54" t="s">
        <v>598</v>
      </c>
      <c r="C56" s="41" t="s">
        <v>504</v>
      </c>
      <c r="D56" s="42" t="s">
        <v>505</v>
      </c>
      <c r="E56" s="60" t="s">
        <v>265</v>
      </c>
      <c r="F56" s="68"/>
      <c r="G56" s="68"/>
      <c r="H56" s="71">
        <f t="shared" si="0"/>
        <v>0</v>
      </c>
      <c r="I56" s="69"/>
    </row>
    <row r="57" spans="1:9" s="22" customFormat="1">
      <c r="A57" s="67">
        <v>55</v>
      </c>
      <c r="B57" s="54" t="s">
        <v>598</v>
      </c>
      <c r="C57" s="24" t="s">
        <v>112</v>
      </c>
      <c r="D57" s="32" t="s">
        <v>113</v>
      </c>
      <c r="E57" s="78"/>
      <c r="F57" s="70"/>
      <c r="G57" s="70"/>
      <c r="H57" s="71">
        <f t="shared" si="0"/>
        <v>0</v>
      </c>
      <c r="I57" s="71"/>
    </row>
    <row r="58" spans="1:9" s="22" customFormat="1">
      <c r="A58" s="67">
        <v>56</v>
      </c>
      <c r="B58" s="54" t="s">
        <v>598</v>
      </c>
      <c r="C58" s="24" t="s">
        <v>521</v>
      </c>
      <c r="D58" s="32" t="s">
        <v>518</v>
      </c>
      <c r="E58" s="78" t="s">
        <v>519</v>
      </c>
      <c r="F58" s="70"/>
      <c r="G58" s="70"/>
      <c r="H58" s="71">
        <f t="shared" si="0"/>
        <v>0</v>
      </c>
      <c r="I58" s="71"/>
    </row>
    <row r="59" spans="1:9" s="22" customFormat="1">
      <c r="A59" s="67">
        <v>57</v>
      </c>
      <c r="B59" s="54" t="s">
        <v>598</v>
      </c>
      <c r="C59" s="24" t="s">
        <v>629</v>
      </c>
      <c r="D59" s="75" t="s">
        <v>518</v>
      </c>
      <c r="E59" s="73" t="s">
        <v>519</v>
      </c>
      <c r="F59" s="70"/>
      <c r="G59" s="70"/>
      <c r="H59" s="71">
        <f t="shared" si="0"/>
        <v>0</v>
      </c>
      <c r="I59" s="71"/>
    </row>
    <row r="60" spans="1:9" s="22" customFormat="1" ht="28">
      <c r="A60" s="67">
        <v>58</v>
      </c>
      <c r="B60" s="54" t="s">
        <v>598</v>
      </c>
      <c r="C60" s="47" t="s">
        <v>120</v>
      </c>
      <c r="D60" s="25" t="s">
        <v>121</v>
      </c>
      <c r="E60" s="58"/>
      <c r="F60" s="68"/>
      <c r="G60" s="68"/>
      <c r="H60" s="71">
        <f t="shared" si="0"/>
        <v>0</v>
      </c>
      <c r="I60" s="69"/>
    </row>
    <row r="61" spans="1:9" s="22" customFormat="1" ht="28">
      <c r="A61" s="67">
        <v>59</v>
      </c>
      <c r="B61" s="54" t="s">
        <v>598</v>
      </c>
      <c r="C61" s="24" t="s">
        <v>127</v>
      </c>
      <c r="D61" s="29" t="s">
        <v>128</v>
      </c>
      <c r="E61" s="74"/>
      <c r="F61" s="70"/>
      <c r="G61" s="70"/>
      <c r="H61" s="71">
        <f t="shared" si="0"/>
        <v>0</v>
      </c>
      <c r="I61" s="71"/>
    </row>
    <row r="62" spans="1:9" s="22" customFormat="1">
      <c r="A62" s="67">
        <v>60</v>
      </c>
      <c r="B62" s="54" t="s">
        <v>598</v>
      </c>
      <c r="C62" s="23" t="s">
        <v>552</v>
      </c>
      <c r="D62" s="30" t="s">
        <v>518</v>
      </c>
      <c r="E62" s="58" t="s">
        <v>519</v>
      </c>
      <c r="F62" s="70"/>
      <c r="G62" s="70"/>
      <c r="H62" s="71">
        <f t="shared" si="0"/>
        <v>0</v>
      </c>
      <c r="I62" s="71"/>
    </row>
    <row r="63" spans="1:9" s="22" customFormat="1" ht="28">
      <c r="A63" s="67">
        <v>61</v>
      </c>
      <c r="B63" s="54" t="s">
        <v>598</v>
      </c>
      <c r="C63" s="72" t="s">
        <v>634</v>
      </c>
      <c r="D63" s="25" t="s">
        <v>129</v>
      </c>
      <c r="E63" s="57"/>
      <c r="F63" s="68"/>
      <c r="G63" s="68"/>
      <c r="H63" s="71">
        <f t="shared" si="0"/>
        <v>0</v>
      </c>
      <c r="I63" s="69"/>
    </row>
    <row r="64" spans="1:9" s="22" customFormat="1" ht="28">
      <c r="A64" s="67">
        <v>62</v>
      </c>
      <c r="B64" s="54" t="s">
        <v>598</v>
      </c>
      <c r="C64" s="41" t="s">
        <v>130</v>
      </c>
      <c r="D64" s="42" t="s">
        <v>131</v>
      </c>
      <c r="E64" s="57"/>
      <c r="F64" s="68"/>
      <c r="G64" s="68"/>
      <c r="H64" s="71">
        <f t="shared" si="0"/>
        <v>0</v>
      </c>
      <c r="I64" s="69"/>
    </row>
    <row r="65" spans="1:9" s="22" customFormat="1">
      <c r="A65" s="67">
        <v>63</v>
      </c>
      <c r="B65" s="54" t="s">
        <v>598</v>
      </c>
      <c r="C65" s="27" t="s">
        <v>338</v>
      </c>
      <c r="D65" s="29" t="s">
        <v>339</v>
      </c>
      <c r="E65" s="74"/>
      <c r="F65" s="70"/>
      <c r="G65" s="70"/>
      <c r="H65" s="71">
        <f t="shared" si="0"/>
        <v>0</v>
      </c>
      <c r="I65" s="71"/>
    </row>
    <row r="66" spans="1:9" s="22" customFormat="1">
      <c r="A66" s="67">
        <v>64</v>
      </c>
      <c r="B66" s="54" t="s">
        <v>598</v>
      </c>
      <c r="C66" s="24" t="s">
        <v>348</v>
      </c>
      <c r="D66" s="30" t="s">
        <v>280</v>
      </c>
      <c r="E66" s="58" t="s">
        <v>349</v>
      </c>
      <c r="F66" s="70"/>
      <c r="G66" s="70"/>
      <c r="H66" s="71">
        <f t="shared" si="0"/>
        <v>0</v>
      </c>
      <c r="I66" s="71"/>
    </row>
    <row r="67" spans="1:9" s="22" customFormat="1" ht="28">
      <c r="A67" s="67">
        <v>65</v>
      </c>
      <c r="B67" s="54" t="s">
        <v>598</v>
      </c>
      <c r="C67" s="24" t="s">
        <v>526</v>
      </c>
      <c r="D67" s="30" t="s">
        <v>518</v>
      </c>
      <c r="E67" s="58" t="s">
        <v>519</v>
      </c>
      <c r="F67" s="70"/>
      <c r="G67" s="70"/>
      <c r="H67" s="71">
        <f t="shared" si="0"/>
        <v>0</v>
      </c>
      <c r="I67" s="71"/>
    </row>
    <row r="68" spans="1:9" s="22" customFormat="1" ht="28">
      <c r="A68" s="67">
        <v>66</v>
      </c>
      <c r="B68" s="54" t="s">
        <v>598</v>
      </c>
      <c r="C68" s="24" t="s">
        <v>142</v>
      </c>
      <c r="D68" s="29" t="s">
        <v>143</v>
      </c>
      <c r="E68" s="74"/>
      <c r="F68" s="70"/>
      <c r="G68" s="70"/>
      <c r="H68" s="71">
        <f t="shared" ref="H68:H131" si="1">F68*G68</f>
        <v>0</v>
      </c>
      <c r="I68" s="71"/>
    </row>
    <row r="69" spans="1:9" s="22" customFormat="1">
      <c r="A69" s="67">
        <v>67</v>
      </c>
      <c r="B69" s="54" t="s">
        <v>598</v>
      </c>
      <c r="C69" s="24" t="s">
        <v>523</v>
      </c>
      <c r="D69" s="30" t="s">
        <v>518</v>
      </c>
      <c r="E69" s="58" t="s">
        <v>524</v>
      </c>
      <c r="F69" s="70"/>
      <c r="G69" s="70"/>
      <c r="H69" s="71">
        <f t="shared" si="1"/>
        <v>0</v>
      </c>
      <c r="I69" s="71"/>
    </row>
    <row r="70" spans="1:9" s="22" customFormat="1">
      <c r="A70" s="67">
        <v>68</v>
      </c>
      <c r="B70" s="54" t="s">
        <v>598</v>
      </c>
      <c r="C70" s="23" t="s">
        <v>144</v>
      </c>
      <c r="D70" s="32" t="s">
        <v>647</v>
      </c>
      <c r="E70" s="78"/>
      <c r="F70" s="70"/>
      <c r="G70" s="70"/>
      <c r="H70" s="71">
        <f t="shared" si="1"/>
        <v>0</v>
      </c>
      <c r="I70" s="71"/>
    </row>
    <row r="71" spans="1:9" s="22" customFormat="1">
      <c r="A71" s="67">
        <v>69</v>
      </c>
      <c r="B71" s="54" t="s">
        <v>598</v>
      </c>
      <c r="C71" s="24" t="s">
        <v>435</v>
      </c>
      <c r="D71" s="30" t="s">
        <v>155</v>
      </c>
      <c r="E71" s="58" t="s">
        <v>329</v>
      </c>
      <c r="F71" s="70"/>
      <c r="G71" s="70"/>
      <c r="H71" s="71">
        <f t="shared" si="1"/>
        <v>0</v>
      </c>
      <c r="I71" s="71"/>
    </row>
    <row r="72" spans="1:9" s="22" customFormat="1">
      <c r="A72" s="67">
        <v>70</v>
      </c>
      <c r="B72" s="54" t="s">
        <v>598</v>
      </c>
      <c r="C72" s="24" t="s">
        <v>156</v>
      </c>
      <c r="D72" s="30" t="s">
        <v>280</v>
      </c>
      <c r="E72" s="73"/>
      <c r="F72" s="70"/>
      <c r="G72" s="70"/>
      <c r="H72" s="71">
        <f t="shared" si="1"/>
        <v>0</v>
      </c>
      <c r="I72" s="71"/>
    </row>
    <row r="73" spans="1:9" s="22" customFormat="1">
      <c r="A73" s="67">
        <v>71</v>
      </c>
      <c r="B73" s="54" t="s">
        <v>598</v>
      </c>
      <c r="C73" s="24" t="s">
        <v>547</v>
      </c>
      <c r="D73" s="30" t="s">
        <v>548</v>
      </c>
      <c r="E73" s="58"/>
      <c r="F73" s="70"/>
      <c r="G73" s="70"/>
      <c r="H73" s="71">
        <f t="shared" si="1"/>
        <v>0</v>
      </c>
      <c r="I73" s="71"/>
    </row>
    <row r="74" spans="1:9" s="22" customFormat="1">
      <c r="A74" s="67">
        <v>72</v>
      </c>
      <c r="B74" s="54" t="s">
        <v>598</v>
      </c>
      <c r="C74" s="24" t="s">
        <v>171</v>
      </c>
      <c r="D74" s="30" t="s">
        <v>172</v>
      </c>
      <c r="E74" s="58"/>
      <c r="F74" s="70"/>
      <c r="G74" s="70"/>
      <c r="H74" s="71">
        <f t="shared" si="1"/>
        <v>0</v>
      </c>
      <c r="I74" s="71"/>
    </row>
    <row r="75" spans="1:9" s="22" customFormat="1">
      <c r="A75" s="67">
        <v>73</v>
      </c>
      <c r="B75" s="54" t="s">
        <v>598</v>
      </c>
      <c r="C75" s="24" t="s">
        <v>174</v>
      </c>
      <c r="D75" s="30" t="s">
        <v>73</v>
      </c>
      <c r="E75" s="58"/>
      <c r="F75" s="70"/>
      <c r="G75" s="70"/>
      <c r="H75" s="71">
        <f t="shared" si="1"/>
        <v>0</v>
      </c>
      <c r="I75" s="71"/>
    </row>
    <row r="76" spans="1:9" s="22" customFormat="1" ht="28">
      <c r="A76" s="67">
        <v>74</v>
      </c>
      <c r="B76" s="54" t="s">
        <v>598</v>
      </c>
      <c r="C76" s="65" t="s">
        <v>178</v>
      </c>
      <c r="D76" s="55" t="s">
        <v>179</v>
      </c>
      <c r="E76" s="58"/>
      <c r="F76" s="68"/>
      <c r="G76" s="68"/>
      <c r="H76" s="71">
        <f t="shared" si="1"/>
        <v>0</v>
      </c>
      <c r="I76" s="69"/>
    </row>
    <row r="77" spans="1:9" s="22" customFormat="1" ht="56">
      <c r="A77" s="67">
        <v>75</v>
      </c>
      <c r="B77" s="54" t="s">
        <v>598</v>
      </c>
      <c r="C77" s="24" t="s">
        <v>181</v>
      </c>
      <c r="D77" s="30" t="s">
        <v>180</v>
      </c>
      <c r="E77" s="58"/>
      <c r="F77" s="68"/>
      <c r="G77" s="68"/>
      <c r="H77" s="71">
        <f t="shared" si="1"/>
        <v>0</v>
      </c>
      <c r="I77" s="69"/>
    </row>
    <row r="78" spans="1:9" s="22" customFormat="1" ht="42">
      <c r="A78" s="67">
        <v>76</v>
      </c>
      <c r="B78" s="54" t="s">
        <v>598</v>
      </c>
      <c r="C78" s="24" t="s">
        <v>411</v>
      </c>
      <c r="D78" s="31" t="s">
        <v>132</v>
      </c>
      <c r="E78" s="73" t="s">
        <v>412</v>
      </c>
      <c r="F78" s="70"/>
      <c r="G78" s="70"/>
      <c r="H78" s="71">
        <f t="shared" si="1"/>
        <v>0</v>
      </c>
      <c r="I78" s="71"/>
    </row>
    <row r="79" spans="1:9" s="22" customFormat="1">
      <c r="A79" s="67">
        <v>77</v>
      </c>
      <c r="B79" s="54" t="s">
        <v>598</v>
      </c>
      <c r="C79" s="72" t="s">
        <v>344</v>
      </c>
      <c r="D79" s="25" t="s">
        <v>345</v>
      </c>
      <c r="E79" s="57"/>
      <c r="F79" s="68"/>
      <c r="G79" s="68"/>
      <c r="H79" s="71">
        <f t="shared" si="1"/>
        <v>0</v>
      </c>
      <c r="I79" s="69"/>
    </row>
    <row r="80" spans="1:9" s="22" customFormat="1">
      <c r="A80" s="67">
        <v>78</v>
      </c>
      <c r="B80" s="54" t="s">
        <v>598</v>
      </c>
      <c r="C80" s="65" t="s">
        <v>448</v>
      </c>
      <c r="D80" s="55" t="s">
        <v>449</v>
      </c>
      <c r="E80" s="58"/>
      <c r="F80" s="68"/>
      <c r="G80" s="68"/>
      <c r="H80" s="71">
        <f t="shared" si="1"/>
        <v>0</v>
      </c>
      <c r="I80" s="69"/>
    </row>
    <row r="81" spans="1:9" s="22" customFormat="1">
      <c r="A81" s="67">
        <v>79</v>
      </c>
      <c r="B81" s="54" t="s">
        <v>598</v>
      </c>
      <c r="C81" s="24" t="s">
        <v>195</v>
      </c>
      <c r="D81" s="30" t="s">
        <v>310</v>
      </c>
      <c r="E81" s="58" t="s">
        <v>294</v>
      </c>
      <c r="F81" s="68"/>
      <c r="G81" s="68"/>
      <c r="H81" s="71">
        <f t="shared" si="1"/>
        <v>0</v>
      </c>
      <c r="I81" s="69"/>
    </row>
    <row r="82" spans="1:9" s="22" customFormat="1">
      <c r="A82" s="67">
        <v>80</v>
      </c>
      <c r="B82" s="54" t="s">
        <v>598</v>
      </c>
      <c r="C82" s="72" t="s">
        <v>551</v>
      </c>
      <c r="D82" s="25" t="s">
        <v>518</v>
      </c>
      <c r="E82" s="76" t="s">
        <v>519</v>
      </c>
      <c r="F82" s="68"/>
      <c r="G82" s="68"/>
      <c r="H82" s="71">
        <f t="shared" si="1"/>
        <v>0</v>
      </c>
      <c r="I82" s="69"/>
    </row>
    <row r="83" spans="1:9" s="22" customFormat="1">
      <c r="A83" s="67">
        <v>81</v>
      </c>
      <c r="B83" s="54" t="s">
        <v>598</v>
      </c>
      <c r="C83" s="24" t="s">
        <v>549</v>
      </c>
      <c r="D83" s="30" t="s">
        <v>543</v>
      </c>
      <c r="E83" s="58"/>
      <c r="F83" s="70"/>
      <c r="G83" s="70"/>
      <c r="H83" s="71">
        <f t="shared" si="1"/>
        <v>0</v>
      </c>
      <c r="I83" s="71"/>
    </row>
    <row r="84" spans="1:9" s="22" customFormat="1">
      <c r="A84" s="67">
        <v>82</v>
      </c>
      <c r="B84" s="54" t="s">
        <v>682</v>
      </c>
      <c r="C84" s="48" t="s">
        <v>580</v>
      </c>
      <c r="D84" s="29" t="s">
        <v>581</v>
      </c>
      <c r="E84" s="74"/>
      <c r="F84" s="70"/>
      <c r="G84" s="70"/>
      <c r="H84" s="71">
        <f t="shared" si="1"/>
        <v>0</v>
      </c>
      <c r="I84" s="71"/>
    </row>
    <row r="85" spans="1:9" s="22" customFormat="1">
      <c r="A85" s="67">
        <v>83</v>
      </c>
      <c r="B85" s="54" t="s">
        <v>682</v>
      </c>
      <c r="C85" s="47" t="s">
        <v>616</v>
      </c>
      <c r="D85" s="40" t="s">
        <v>17</v>
      </c>
      <c r="E85" s="57"/>
      <c r="F85" s="68"/>
      <c r="G85" s="68"/>
      <c r="H85" s="71">
        <f t="shared" si="1"/>
        <v>0</v>
      </c>
      <c r="I85" s="69"/>
    </row>
    <row r="86" spans="1:9" s="22" customFormat="1" ht="28">
      <c r="A86" s="67">
        <v>84</v>
      </c>
      <c r="B86" s="54" t="s">
        <v>682</v>
      </c>
      <c r="C86" s="47" t="s">
        <v>37</v>
      </c>
      <c r="D86" s="55" t="s">
        <v>17</v>
      </c>
      <c r="E86" s="57"/>
      <c r="F86" s="68"/>
      <c r="G86" s="68"/>
      <c r="H86" s="71">
        <f t="shared" si="1"/>
        <v>0</v>
      </c>
      <c r="I86" s="69"/>
    </row>
    <row r="87" spans="1:9" s="22" customFormat="1" ht="28">
      <c r="A87" s="67">
        <v>85</v>
      </c>
      <c r="B87" s="54" t="s">
        <v>682</v>
      </c>
      <c r="C87" s="47" t="s">
        <v>38</v>
      </c>
      <c r="D87" s="40" t="s">
        <v>17</v>
      </c>
      <c r="E87" s="57"/>
      <c r="F87" s="68"/>
      <c r="G87" s="68"/>
      <c r="H87" s="71">
        <f t="shared" si="1"/>
        <v>0</v>
      </c>
      <c r="I87" s="69"/>
    </row>
    <row r="88" spans="1:9" s="22" customFormat="1">
      <c r="A88" s="67">
        <v>86</v>
      </c>
      <c r="B88" s="54" t="s">
        <v>682</v>
      </c>
      <c r="C88" s="24" t="s">
        <v>584</v>
      </c>
      <c r="D88" s="30" t="s">
        <v>17</v>
      </c>
      <c r="E88" s="58" t="s">
        <v>406</v>
      </c>
      <c r="F88" s="70"/>
      <c r="G88" s="70"/>
      <c r="H88" s="71">
        <f t="shared" si="1"/>
        <v>0</v>
      </c>
      <c r="I88" s="71"/>
    </row>
    <row r="89" spans="1:9" s="22" customFormat="1">
      <c r="A89" s="67">
        <v>87</v>
      </c>
      <c r="B89" s="54" t="s">
        <v>682</v>
      </c>
      <c r="C89" s="39" t="s">
        <v>44</v>
      </c>
      <c r="D89" s="40" t="s">
        <v>17</v>
      </c>
      <c r="E89" s="58"/>
      <c r="F89" s="68"/>
      <c r="G89" s="68"/>
      <c r="H89" s="71">
        <f t="shared" si="1"/>
        <v>0</v>
      </c>
      <c r="I89" s="69"/>
    </row>
    <row r="90" spans="1:9" s="22" customFormat="1">
      <c r="A90" s="67">
        <v>88</v>
      </c>
      <c r="B90" s="54" t="s">
        <v>682</v>
      </c>
      <c r="C90" s="24" t="s">
        <v>91</v>
      </c>
      <c r="D90" s="30" t="s">
        <v>17</v>
      </c>
      <c r="E90" s="73"/>
      <c r="F90" s="70"/>
      <c r="G90" s="70"/>
      <c r="H90" s="71">
        <f t="shared" si="1"/>
        <v>0</v>
      </c>
      <c r="I90" s="71"/>
    </row>
    <row r="91" spans="1:9" s="22" customFormat="1" ht="28">
      <c r="A91" s="67">
        <v>89</v>
      </c>
      <c r="B91" s="54" t="s">
        <v>682</v>
      </c>
      <c r="C91" s="24" t="s">
        <v>92</v>
      </c>
      <c r="D91" s="32" t="s">
        <v>17</v>
      </c>
      <c r="E91" s="78"/>
      <c r="F91" s="68"/>
      <c r="G91" s="68"/>
      <c r="H91" s="71">
        <f t="shared" si="1"/>
        <v>0</v>
      </c>
      <c r="I91" s="69"/>
    </row>
    <row r="92" spans="1:9" s="22" customFormat="1">
      <c r="A92" s="67">
        <v>90</v>
      </c>
      <c r="B92" s="54" t="s">
        <v>682</v>
      </c>
      <c r="C92" s="72" t="s">
        <v>93</v>
      </c>
      <c r="D92" s="25" t="s">
        <v>17</v>
      </c>
      <c r="E92" s="57"/>
      <c r="F92" s="70"/>
      <c r="G92" s="70"/>
      <c r="H92" s="71">
        <f t="shared" si="1"/>
        <v>0</v>
      </c>
      <c r="I92" s="71"/>
    </row>
    <row r="93" spans="1:9" s="22" customFormat="1">
      <c r="A93" s="67">
        <v>91</v>
      </c>
      <c r="B93" s="54" t="s">
        <v>682</v>
      </c>
      <c r="C93" s="24" t="s">
        <v>587</v>
      </c>
      <c r="D93" s="30" t="s">
        <v>643</v>
      </c>
      <c r="E93" s="58"/>
      <c r="F93" s="70"/>
      <c r="G93" s="70"/>
      <c r="H93" s="71">
        <f t="shared" si="1"/>
        <v>0</v>
      </c>
      <c r="I93" s="71"/>
    </row>
    <row r="94" spans="1:9" s="22" customFormat="1">
      <c r="A94" s="67">
        <v>92</v>
      </c>
      <c r="B94" s="54" t="s">
        <v>682</v>
      </c>
      <c r="C94" s="24" t="s">
        <v>624</v>
      </c>
      <c r="D94" s="30" t="s">
        <v>214</v>
      </c>
      <c r="E94" s="73"/>
      <c r="F94" s="70"/>
      <c r="G94" s="70"/>
      <c r="H94" s="71">
        <f t="shared" si="1"/>
        <v>0</v>
      </c>
      <c r="I94" s="71"/>
    </row>
    <row r="95" spans="1:9" s="22" customFormat="1">
      <c r="A95" s="67">
        <v>93</v>
      </c>
      <c r="B95" s="54" t="s">
        <v>682</v>
      </c>
      <c r="C95" s="24" t="s">
        <v>625</v>
      </c>
      <c r="D95" s="30" t="s">
        <v>287</v>
      </c>
      <c r="E95" s="73" t="s">
        <v>273</v>
      </c>
      <c r="F95" s="70"/>
      <c r="G95" s="70"/>
      <c r="H95" s="71">
        <f t="shared" si="1"/>
        <v>0</v>
      </c>
      <c r="I95" s="71"/>
    </row>
    <row r="96" spans="1:9" s="22" customFormat="1">
      <c r="A96" s="67">
        <v>94</v>
      </c>
      <c r="B96" s="54" t="s">
        <v>682</v>
      </c>
      <c r="C96" s="24" t="s">
        <v>626</v>
      </c>
      <c r="D96" s="31" t="s">
        <v>287</v>
      </c>
      <c r="E96" s="73" t="s">
        <v>273</v>
      </c>
      <c r="F96" s="70"/>
      <c r="G96" s="70"/>
      <c r="H96" s="71">
        <f t="shared" si="1"/>
        <v>0</v>
      </c>
      <c r="I96" s="71"/>
    </row>
    <row r="97" spans="1:9" s="22" customFormat="1">
      <c r="A97" s="67">
        <v>95</v>
      </c>
      <c r="B97" s="54" t="s">
        <v>682</v>
      </c>
      <c r="C97" s="41" t="s">
        <v>627</v>
      </c>
      <c r="D97" s="42" t="s">
        <v>287</v>
      </c>
      <c r="E97" s="57" t="s">
        <v>273</v>
      </c>
      <c r="F97" s="68"/>
      <c r="G97" s="68"/>
      <c r="H97" s="71">
        <f t="shared" si="1"/>
        <v>0</v>
      </c>
      <c r="I97" s="69"/>
    </row>
    <row r="98" spans="1:9" s="22" customFormat="1">
      <c r="A98" s="67">
        <v>96</v>
      </c>
      <c r="B98" s="54" t="s">
        <v>682</v>
      </c>
      <c r="C98" s="72" t="s">
        <v>227</v>
      </c>
      <c r="D98" s="25" t="s">
        <v>287</v>
      </c>
      <c r="E98" s="57"/>
      <c r="F98" s="68"/>
      <c r="G98" s="68"/>
      <c r="H98" s="71">
        <f t="shared" si="1"/>
        <v>0</v>
      </c>
      <c r="I98" s="69"/>
    </row>
    <row r="99" spans="1:9" s="22" customFormat="1" ht="28">
      <c r="A99" s="67">
        <v>97</v>
      </c>
      <c r="B99" s="54" t="s">
        <v>682</v>
      </c>
      <c r="C99" s="23" t="s">
        <v>630</v>
      </c>
      <c r="D99" s="30" t="s">
        <v>236</v>
      </c>
      <c r="E99" s="74" t="s">
        <v>262</v>
      </c>
      <c r="F99" s="70"/>
      <c r="G99" s="70"/>
      <c r="H99" s="71">
        <f t="shared" si="1"/>
        <v>0</v>
      </c>
      <c r="I99" s="71"/>
    </row>
    <row r="100" spans="1:9" s="22" customFormat="1" ht="28">
      <c r="A100" s="67">
        <v>98</v>
      </c>
      <c r="B100" s="54" t="s">
        <v>682</v>
      </c>
      <c r="C100" s="46" t="s">
        <v>631</v>
      </c>
      <c r="D100" s="25" t="s">
        <v>236</v>
      </c>
      <c r="E100" s="57" t="s">
        <v>262</v>
      </c>
      <c r="F100" s="68"/>
      <c r="G100" s="68"/>
      <c r="H100" s="71">
        <f t="shared" si="1"/>
        <v>0</v>
      </c>
      <c r="I100" s="69"/>
    </row>
    <row r="101" spans="1:9" s="22" customFormat="1" ht="28">
      <c r="A101" s="67">
        <v>99</v>
      </c>
      <c r="B101" s="54" t="s">
        <v>682</v>
      </c>
      <c r="C101" s="65" t="s">
        <v>632</v>
      </c>
      <c r="D101" s="25" t="s">
        <v>236</v>
      </c>
      <c r="E101" s="58" t="s">
        <v>262</v>
      </c>
      <c r="F101" s="68"/>
      <c r="G101" s="68"/>
      <c r="H101" s="71">
        <f t="shared" si="1"/>
        <v>0</v>
      </c>
      <c r="I101" s="69"/>
    </row>
    <row r="102" spans="1:9" s="22" customFormat="1">
      <c r="A102" s="67">
        <v>100</v>
      </c>
      <c r="B102" s="54" t="s">
        <v>682</v>
      </c>
      <c r="C102" s="48" t="s">
        <v>114</v>
      </c>
      <c r="D102" s="29" t="s">
        <v>17</v>
      </c>
      <c r="E102" s="74"/>
      <c r="F102" s="70"/>
      <c r="G102" s="70"/>
      <c r="H102" s="71">
        <f t="shared" si="1"/>
        <v>0</v>
      </c>
      <c r="I102" s="71"/>
    </row>
    <row r="103" spans="1:9" s="22" customFormat="1">
      <c r="A103" s="67">
        <v>101</v>
      </c>
      <c r="B103" s="54" t="s">
        <v>682</v>
      </c>
      <c r="C103" s="72" t="s">
        <v>115</v>
      </c>
      <c r="D103" s="25" t="s">
        <v>655</v>
      </c>
      <c r="E103" s="57"/>
      <c r="F103" s="68"/>
      <c r="G103" s="68"/>
      <c r="H103" s="71">
        <f t="shared" si="1"/>
        <v>0</v>
      </c>
      <c r="I103" s="69"/>
    </row>
    <row r="104" spans="1:9" s="36" customFormat="1">
      <c r="A104" s="67">
        <v>102</v>
      </c>
      <c r="B104" s="54" t="s">
        <v>682</v>
      </c>
      <c r="C104" s="72" t="s">
        <v>397</v>
      </c>
      <c r="D104" s="25" t="s">
        <v>341</v>
      </c>
      <c r="E104" s="57" t="s">
        <v>262</v>
      </c>
      <c r="F104" s="68"/>
      <c r="G104" s="68"/>
      <c r="H104" s="71">
        <f t="shared" si="1"/>
        <v>0</v>
      </c>
      <c r="I104" s="69"/>
    </row>
    <row r="105" spans="1:9" s="36" customFormat="1">
      <c r="A105" s="67">
        <v>103</v>
      </c>
      <c r="B105" s="54" t="s">
        <v>682</v>
      </c>
      <c r="C105" s="23" t="s">
        <v>188</v>
      </c>
      <c r="D105" s="30" t="s">
        <v>677</v>
      </c>
      <c r="E105" s="58"/>
      <c r="F105" s="70"/>
      <c r="G105" s="70"/>
      <c r="H105" s="71">
        <f t="shared" si="1"/>
        <v>0</v>
      </c>
      <c r="I105" s="71"/>
    </row>
    <row r="106" spans="1:9" s="36" customFormat="1">
      <c r="A106" s="67">
        <v>104</v>
      </c>
      <c r="B106" s="54" t="s">
        <v>682</v>
      </c>
      <c r="C106" s="23" t="s">
        <v>641</v>
      </c>
      <c r="D106" s="79" t="s">
        <v>234</v>
      </c>
      <c r="E106" s="58"/>
      <c r="F106" s="68"/>
      <c r="G106" s="68"/>
      <c r="H106" s="71">
        <f t="shared" si="1"/>
        <v>0</v>
      </c>
      <c r="I106" s="69"/>
    </row>
    <row r="107" spans="1:9" s="36" customFormat="1">
      <c r="A107" s="67">
        <v>105</v>
      </c>
      <c r="B107" s="54" t="s">
        <v>682</v>
      </c>
      <c r="C107" s="24" t="s">
        <v>642</v>
      </c>
      <c r="D107" s="30" t="s">
        <v>645</v>
      </c>
      <c r="E107" s="73" t="s">
        <v>262</v>
      </c>
      <c r="F107" s="70"/>
      <c r="G107" s="70"/>
      <c r="H107" s="71">
        <f t="shared" si="1"/>
        <v>0</v>
      </c>
      <c r="I107" s="71"/>
    </row>
    <row r="108" spans="1:9" s="22" customFormat="1" ht="28">
      <c r="A108" s="67">
        <v>106</v>
      </c>
      <c r="B108" s="54" t="s">
        <v>682</v>
      </c>
      <c r="C108" s="46" t="s">
        <v>286</v>
      </c>
      <c r="D108" s="79" t="s">
        <v>51</v>
      </c>
      <c r="E108" s="57" t="s">
        <v>262</v>
      </c>
      <c r="F108" s="68"/>
      <c r="G108" s="68"/>
      <c r="H108" s="71">
        <f t="shared" si="1"/>
        <v>0</v>
      </c>
      <c r="I108" s="69"/>
    </row>
    <row r="109" spans="1:9" s="22" customFormat="1">
      <c r="A109" s="67">
        <v>107</v>
      </c>
      <c r="B109" s="54" t="s">
        <v>104</v>
      </c>
      <c r="C109" s="72" t="s">
        <v>105</v>
      </c>
      <c r="D109" s="25" t="s">
        <v>214</v>
      </c>
      <c r="E109" s="57"/>
      <c r="F109" s="68"/>
      <c r="G109" s="68"/>
      <c r="H109" s="71">
        <f t="shared" si="1"/>
        <v>0</v>
      </c>
      <c r="I109" s="69"/>
    </row>
    <row r="110" spans="1:9" s="22" customFormat="1">
      <c r="A110" s="67">
        <v>108</v>
      </c>
      <c r="B110" s="54" t="s">
        <v>104</v>
      </c>
      <c r="C110" s="24" t="s">
        <v>106</v>
      </c>
      <c r="D110" s="31" t="s">
        <v>234</v>
      </c>
      <c r="E110" s="73"/>
      <c r="F110" s="70"/>
      <c r="G110" s="70"/>
      <c r="H110" s="71">
        <f t="shared" si="1"/>
        <v>0</v>
      </c>
      <c r="I110" s="71"/>
    </row>
    <row r="111" spans="1:9" s="22" customFormat="1" ht="28">
      <c r="A111" s="67">
        <v>109</v>
      </c>
      <c r="B111" s="54" t="s">
        <v>104</v>
      </c>
      <c r="C111" s="24" t="s">
        <v>395</v>
      </c>
      <c r="D111" s="30" t="s">
        <v>405</v>
      </c>
      <c r="E111" s="58" t="s">
        <v>404</v>
      </c>
      <c r="F111" s="70"/>
      <c r="G111" s="70"/>
      <c r="H111" s="71">
        <f t="shared" si="1"/>
        <v>0</v>
      </c>
      <c r="I111" s="71"/>
    </row>
    <row r="112" spans="1:9" s="22" customFormat="1" ht="28">
      <c r="A112" s="67">
        <v>110</v>
      </c>
      <c r="B112" s="54" t="s">
        <v>104</v>
      </c>
      <c r="C112" s="24" t="s">
        <v>396</v>
      </c>
      <c r="D112" s="30" t="s">
        <v>643</v>
      </c>
      <c r="E112" s="58"/>
      <c r="F112" s="70"/>
      <c r="G112" s="70"/>
      <c r="H112" s="71">
        <f t="shared" si="1"/>
        <v>0</v>
      </c>
      <c r="I112" s="71"/>
    </row>
    <row r="113" spans="1:9" s="22" customFormat="1">
      <c r="A113" s="67">
        <v>111</v>
      </c>
      <c r="B113" s="54" t="s">
        <v>104</v>
      </c>
      <c r="C113" s="72" t="s">
        <v>394</v>
      </c>
      <c r="D113" s="56" t="s">
        <v>660</v>
      </c>
      <c r="E113" s="57"/>
      <c r="F113" s="68"/>
      <c r="G113" s="68"/>
      <c r="H113" s="71">
        <f t="shared" si="1"/>
        <v>0</v>
      </c>
      <c r="I113" s="69"/>
    </row>
    <row r="114" spans="1:9" s="22" customFormat="1" ht="28">
      <c r="A114" s="67">
        <v>112</v>
      </c>
      <c r="B114" s="54" t="s">
        <v>104</v>
      </c>
      <c r="C114" s="46" t="s">
        <v>191</v>
      </c>
      <c r="D114" s="42" t="s">
        <v>192</v>
      </c>
      <c r="E114" s="57"/>
      <c r="F114" s="68"/>
      <c r="G114" s="68"/>
      <c r="H114" s="71">
        <f t="shared" si="1"/>
        <v>0</v>
      </c>
      <c r="I114" s="69"/>
    </row>
    <row r="115" spans="1:9" s="22" customFormat="1" ht="28">
      <c r="A115" s="67">
        <v>113</v>
      </c>
      <c r="B115" s="54" t="s">
        <v>104</v>
      </c>
      <c r="C115" s="46" t="s">
        <v>193</v>
      </c>
      <c r="D115" s="25" t="s">
        <v>194</v>
      </c>
      <c r="E115" s="58"/>
      <c r="F115" s="68"/>
      <c r="G115" s="68"/>
      <c r="H115" s="71">
        <f t="shared" si="1"/>
        <v>0</v>
      </c>
      <c r="I115" s="69"/>
    </row>
    <row r="116" spans="1:9" s="22" customFormat="1" ht="28">
      <c r="A116" s="67">
        <v>114</v>
      </c>
      <c r="B116" s="54" t="s">
        <v>20</v>
      </c>
      <c r="C116" s="46" t="s">
        <v>439</v>
      </c>
      <c r="D116" s="40" t="s">
        <v>141</v>
      </c>
      <c r="E116" s="57" t="s">
        <v>347</v>
      </c>
      <c r="F116" s="68"/>
      <c r="G116" s="68"/>
      <c r="H116" s="71">
        <f t="shared" si="1"/>
        <v>0</v>
      </c>
      <c r="I116" s="69"/>
    </row>
    <row r="117" spans="1:9" s="36" customFormat="1">
      <c r="A117" s="67">
        <v>115</v>
      </c>
      <c r="B117" s="54" t="s">
        <v>20</v>
      </c>
      <c r="C117" s="72" t="s">
        <v>432</v>
      </c>
      <c r="D117" s="25" t="s">
        <v>59</v>
      </c>
      <c r="E117" s="57" t="s">
        <v>274</v>
      </c>
      <c r="F117" s="68"/>
      <c r="G117" s="68"/>
      <c r="H117" s="71">
        <f t="shared" si="1"/>
        <v>0</v>
      </c>
      <c r="I117" s="69"/>
    </row>
    <row r="118" spans="1:9" s="22" customFormat="1" ht="28">
      <c r="A118" s="67">
        <v>116</v>
      </c>
      <c r="B118" s="54" t="s">
        <v>20</v>
      </c>
      <c r="C118" s="47" t="s">
        <v>327</v>
      </c>
      <c r="D118" s="55" t="s">
        <v>283</v>
      </c>
      <c r="E118" s="57" t="s">
        <v>263</v>
      </c>
      <c r="F118" s="68"/>
      <c r="G118" s="68"/>
      <c r="H118" s="71">
        <f t="shared" si="1"/>
        <v>0</v>
      </c>
      <c r="I118" s="69"/>
    </row>
    <row r="119" spans="1:9" s="22" customFormat="1" ht="28">
      <c r="A119" s="67">
        <v>117</v>
      </c>
      <c r="B119" s="54" t="s">
        <v>20</v>
      </c>
      <c r="C119" s="24" t="s">
        <v>124</v>
      </c>
      <c r="D119" s="32" t="s">
        <v>284</v>
      </c>
      <c r="E119" s="78" t="s">
        <v>263</v>
      </c>
      <c r="F119" s="70"/>
      <c r="G119" s="70"/>
      <c r="H119" s="71">
        <f t="shared" si="1"/>
        <v>0</v>
      </c>
      <c r="I119" s="71"/>
    </row>
    <row r="120" spans="1:9" s="22" customFormat="1">
      <c r="A120" s="67">
        <v>118</v>
      </c>
      <c r="B120" s="54" t="s">
        <v>20</v>
      </c>
      <c r="C120" s="24" t="s">
        <v>330</v>
      </c>
      <c r="D120" s="30" t="s">
        <v>33</v>
      </c>
      <c r="E120" s="58" t="s">
        <v>275</v>
      </c>
      <c r="F120" s="70"/>
      <c r="G120" s="70"/>
      <c r="H120" s="71">
        <f t="shared" si="1"/>
        <v>0</v>
      </c>
      <c r="I120" s="71"/>
    </row>
    <row r="121" spans="1:9" s="22" customFormat="1">
      <c r="A121" s="67">
        <v>119</v>
      </c>
      <c r="B121" s="54" t="s">
        <v>20</v>
      </c>
      <c r="C121" s="41" t="s">
        <v>175</v>
      </c>
      <c r="D121" s="42" t="s">
        <v>653</v>
      </c>
      <c r="E121" s="57" t="s">
        <v>265</v>
      </c>
      <c r="F121" s="68"/>
      <c r="G121" s="68"/>
      <c r="H121" s="71">
        <f t="shared" si="1"/>
        <v>0</v>
      </c>
      <c r="I121" s="69"/>
    </row>
    <row r="122" spans="1:9" s="22" customFormat="1">
      <c r="A122" s="67">
        <v>120</v>
      </c>
      <c r="B122" s="54" t="s">
        <v>222</v>
      </c>
      <c r="C122" s="24" t="s">
        <v>500</v>
      </c>
      <c r="D122" s="75"/>
      <c r="E122" s="73"/>
      <c r="F122" s="70"/>
      <c r="G122" s="70"/>
      <c r="H122" s="71">
        <f t="shared" si="1"/>
        <v>0</v>
      </c>
      <c r="I122" s="71"/>
    </row>
    <row r="123" spans="1:9" s="22" customFormat="1">
      <c r="A123" s="67">
        <v>121</v>
      </c>
      <c r="B123" s="54" t="s">
        <v>12</v>
      </c>
      <c r="C123" s="41" t="s">
        <v>576</v>
      </c>
      <c r="D123" s="42" t="s">
        <v>579</v>
      </c>
      <c r="E123" s="57"/>
      <c r="F123" s="68"/>
      <c r="G123" s="68"/>
      <c r="H123" s="71">
        <f t="shared" si="1"/>
        <v>0</v>
      </c>
      <c r="I123" s="69"/>
    </row>
    <row r="124" spans="1:9" s="22" customFormat="1">
      <c r="A124" s="67">
        <v>122</v>
      </c>
      <c r="B124" s="54" t="s">
        <v>12</v>
      </c>
      <c r="C124" s="41" t="s">
        <v>16</v>
      </c>
      <c r="D124" s="42" t="s">
        <v>14</v>
      </c>
      <c r="E124" s="57"/>
      <c r="F124" s="68"/>
      <c r="G124" s="68"/>
      <c r="H124" s="71">
        <f t="shared" si="1"/>
        <v>0</v>
      </c>
      <c r="I124" s="69"/>
    </row>
    <row r="125" spans="1:9" s="22" customFormat="1">
      <c r="A125" s="67">
        <v>123</v>
      </c>
      <c r="B125" s="54" t="s">
        <v>12</v>
      </c>
      <c r="C125" s="41" t="s">
        <v>613</v>
      </c>
      <c r="D125" s="42" t="s">
        <v>17</v>
      </c>
      <c r="E125" s="57"/>
      <c r="F125" s="68"/>
      <c r="G125" s="68"/>
      <c r="H125" s="71">
        <f t="shared" si="1"/>
        <v>0</v>
      </c>
      <c r="I125" s="69"/>
    </row>
    <row r="126" spans="1:9" s="22" customFormat="1">
      <c r="A126" s="67">
        <v>124</v>
      </c>
      <c r="B126" s="54" t="s">
        <v>12</v>
      </c>
      <c r="C126" s="65" t="s">
        <v>418</v>
      </c>
      <c r="D126" s="55" t="s">
        <v>417</v>
      </c>
      <c r="E126" s="58"/>
      <c r="F126" s="68"/>
      <c r="G126" s="68"/>
      <c r="H126" s="71">
        <f t="shared" si="1"/>
        <v>0</v>
      </c>
      <c r="I126" s="69"/>
    </row>
    <row r="127" spans="1:9" s="22" customFormat="1">
      <c r="A127" s="67">
        <v>125</v>
      </c>
      <c r="B127" s="54" t="s">
        <v>12</v>
      </c>
      <c r="C127" s="72" t="s">
        <v>419</v>
      </c>
      <c r="D127" s="25" t="s">
        <v>417</v>
      </c>
      <c r="E127" s="57"/>
      <c r="F127" s="70"/>
      <c r="G127" s="70"/>
      <c r="H127" s="71">
        <f t="shared" si="1"/>
        <v>0</v>
      </c>
      <c r="I127" s="71"/>
    </row>
    <row r="128" spans="1:9" s="22" customFormat="1">
      <c r="A128" s="67">
        <v>126</v>
      </c>
      <c r="B128" s="54" t="s">
        <v>12</v>
      </c>
      <c r="C128" s="72" t="s">
        <v>369</v>
      </c>
      <c r="D128" s="25" t="s">
        <v>341</v>
      </c>
      <c r="E128" s="57"/>
      <c r="F128" s="68"/>
      <c r="G128" s="68"/>
      <c r="H128" s="71">
        <f t="shared" si="1"/>
        <v>0</v>
      </c>
      <c r="I128" s="69"/>
    </row>
    <row r="129" spans="1:9" s="22" customFormat="1">
      <c r="A129" s="67">
        <v>127</v>
      </c>
      <c r="B129" s="54" t="s">
        <v>12</v>
      </c>
      <c r="C129" s="72" t="s">
        <v>361</v>
      </c>
      <c r="D129" s="25" t="s">
        <v>399</v>
      </c>
      <c r="E129" s="57"/>
      <c r="F129" s="68"/>
      <c r="G129" s="68"/>
      <c r="H129" s="71">
        <f t="shared" si="1"/>
        <v>0</v>
      </c>
      <c r="I129" s="69"/>
    </row>
    <row r="130" spans="1:9" s="22" customFormat="1">
      <c r="A130" s="67">
        <v>128</v>
      </c>
      <c r="B130" s="54" t="s">
        <v>12</v>
      </c>
      <c r="C130" s="72" t="s">
        <v>370</v>
      </c>
      <c r="D130" s="25" t="s">
        <v>341</v>
      </c>
      <c r="E130" s="57"/>
      <c r="F130" s="70"/>
      <c r="G130" s="70"/>
      <c r="H130" s="71">
        <f t="shared" si="1"/>
        <v>0</v>
      </c>
      <c r="I130" s="71"/>
    </row>
    <row r="131" spans="1:9" s="36" customFormat="1">
      <c r="A131" s="67">
        <v>129</v>
      </c>
      <c r="B131" s="54" t="s">
        <v>12</v>
      </c>
      <c r="C131" s="72" t="s">
        <v>379</v>
      </c>
      <c r="D131" s="25" t="s">
        <v>17</v>
      </c>
      <c r="E131" s="57"/>
      <c r="F131" s="70"/>
      <c r="G131" s="70"/>
      <c r="H131" s="71">
        <f t="shared" si="1"/>
        <v>0</v>
      </c>
      <c r="I131" s="71"/>
    </row>
    <row r="132" spans="1:9" s="22" customFormat="1">
      <c r="A132" s="67">
        <v>130</v>
      </c>
      <c r="B132" s="54" t="s">
        <v>12</v>
      </c>
      <c r="C132" s="24" t="s">
        <v>380</v>
      </c>
      <c r="D132" s="31" t="s">
        <v>17</v>
      </c>
      <c r="E132" s="73"/>
      <c r="F132" s="70"/>
      <c r="G132" s="70"/>
      <c r="H132" s="71">
        <f t="shared" ref="H132:H195" si="2">F132*G132</f>
        <v>0</v>
      </c>
      <c r="I132" s="71"/>
    </row>
    <row r="133" spans="1:9" s="22" customFormat="1">
      <c r="A133" s="67">
        <v>131</v>
      </c>
      <c r="B133" s="54" t="s">
        <v>12</v>
      </c>
      <c r="C133" s="72" t="s">
        <v>582</v>
      </c>
      <c r="D133" s="25" t="s">
        <v>657</v>
      </c>
      <c r="E133" s="57"/>
      <c r="F133" s="68"/>
      <c r="G133" s="68"/>
      <c r="H133" s="71">
        <f t="shared" si="2"/>
        <v>0</v>
      </c>
      <c r="I133" s="69"/>
    </row>
    <row r="134" spans="1:9" s="22" customFormat="1">
      <c r="A134" s="67">
        <v>132</v>
      </c>
      <c r="B134" s="54" t="s">
        <v>12</v>
      </c>
      <c r="C134" s="72" t="s">
        <v>368</v>
      </c>
      <c r="D134" s="25"/>
      <c r="E134" s="57"/>
      <c r="F134" s="68"/>
      <c r="G134" s="68"/>
      <c r="H134" s="71">
        <f t="shared" si="2"/>
        <v>0</v>
      </c>
      <c r="I134" s="69"/>
    </row>
    <row r="135" spans="1:9" s="22" customFormat="1" ht="28">
      <c r="A135" s="67">
        <v>133</v>
      </c>
      <c r="B135" s="54" t="s">
        <v>12</v>
      </c>
      <c r="C135" s="72" t="s">
        <v>617</v>
      </c>
      <c r="D135" s="25" t="s">
        <v>17</v>
      </c>
      <c r="E135" s="76"/>
      <c r="F135" s="68"/>
      <c r="G135" s="68"/>
      <c r="H135" s="71">
        <f t="shared" si="2"/>
        <v>0</v>
      </c>
      <c r="I135" s="69"/>
    </row>
    <row r="136" spans="1:9" s="22" customFormat="1">
      <c r="A136" s="67">
        <v>134</v>
      </c>
      <c r="B136" s="54" t="s">
        <v>12</v>
      </c>
      <c r="C136" s="72" t="s">
        <v>583</v>
      </c>
      <c r="D136" s="25" t="s">
        <v>301</v>
      </c>
      <c r="E136" s="57"/>
      <c r="F136" s="68"/>
      <c r="G136" s="68"/>
      <c r="H136" s="71">
        <f t="shared" si="2"/>
        <v>0</v>
      </c>
      <c r="I136" s="69"/>
    </row>
    <row r="137" spans="1:9" s="22" customFormat="1" ht="28">
      <c r="A137" s="67">
        <v>135</v>
      </c>
      <c r="B137" s="54" t="s">
        <v>12</v>
      </c>
      <c r="C137" s="23" t="s">
        <v>40</v>
      </c>
      <c r="D137" s="32" t="s">
        <v>17</v>
      </c>
      <c r="E137" s="74"/>
      <c r="F137" s="70"/>
      <c r="G137" s="70"/>
      <c r="H137" s="71">
        <f t="shared" si="2"/>
        <v>0</v>
      </c>
      <c r="I137" s="71"/>
    </row>
    <row r="138" spans="1:9" s="22" customFormat="1" ht="28">
      <c r="A138" s="67">
        <v>136</v>
      </c>
      <c r="B138" s="54" t="s">
        <v>12</v>
      </c>
      <c r="C138" s="24" t="s">
        <v>41</v>
      </c>
      <c r="D138" s="30" t="s">
        <v>17</v>
      </c>
      <c r="E138" s="58"/>
      <c r="F138" s="70"/>
      <c r="G138" s="70"/>
      <c r="H138" s="71">
        <f t="shared" si="2"/>
        <v>0</v>
      </c>
      <c r="I138" s="71"/>
    </row>
    <row r="139" spans="1:9" s="22" customFormat="1">
      <c r="A139" s="67">
        <v>137</v>
      </c>
      <c r="B139" s="54" t="s">
        <v>12</v>
      </c>
      <c r="C139" s="24" t="s">
        <v>229</v>
      </c>
      <c r="D139" s="30" t="s">
        <v>17</v>
      </c>
      <c r="E139" s="58"/>
      <c r="F139" s="70"/>
      <c r="G139" s="70"/>
      <c r="H139" s="71">
        <f t="shared" si="2"/>
        <v>0</v>
      </c>
      <c r="I139" s="71"/>
    </row>
    <row r="140" spans="1:9" s="22" customFormat="1" ht="28">
      <c r="A140" s="67">
        <v>138</v>
      </c>
      <c r="B140" s="54" t="s">
        <v>12</v>
      </c>
      <c r="C140" s="72" t="s">
        <v>42</v>
      </c>
      <c r="D140" s="25" t="s">
        <v>43</v>
      </c>
      <c r="E140" s="57"/>
      <c r="F140" s="70"/>
      <c r="G140" s="70"/>
      <c r="H140" s="71">
        <f t="shared" si="2"/>
        <v>0</v>
      </c>
      <c r="I140" s="71"/>
    </row>
    <row r="141" spans="1:9" s="22" customFormat="1" ht="28">
      <c r="A141" s="67">
        <v>139</v>
      </c>
      <c r="B141" s="54" t="s">
        <v>12</v>
      </c>
      <c r="C141" s="65" t="s">
        <v>426</v>
      </c>
      <c r="D141" s="55" t="s">
        <v>417</v>
      </c>
      <c r="E141" s="58"/>
      <c r="F141" s="68"/>
      <c r="G141" s="68"/>
      <c r="H141" s="71">
        <f t="shared" si="2"/>
        <v>0</v>
      </c>
      <c r="I141" s="69"/>
    </row>
    <row r="142" spans="1:9" s="22" customFormat="1" ht="28">
      <c r="A142" s="67">
        <v>140</v>
      </c>
      <c r="B142" s="54" t="s">
        <v>12</v>
      </c>
      <c r="C142" s="65" t="s">
        <v>427</v>
      </c>
      <c r="D142" s="55" t="s">
        <v>417</v>
      </c>
      <c r="E142" s="58"/>
      <c r="F142" s="68"/>
      <c r="G142" s="68"/>
      <c r="H142" s="71">
        <f t="shared" si="2"/>
        <v>0</v>
      </c>
      <c r="I142" s="69"/>
    </row>
    <row r="143" spans="1:9" s="22" customFormat="1">
      <c r="A143" s="67">
        <v>141</v>
      </c>
      <c r="B143" s="54" t="s">
        <v>12</v>
      </c>
      <c r="C143" s="24" t="s">
        <v>420</v>
      </c>
      <c r="D143" s="30" t="s">
        <v>421</v>
      </c>
      <c r="E143" s="77"/>
      <c r="F143" s="70"/>
      <c r="G143" s="70"/>
      <c r="H143" s="71">
        <f t="shared" si="2"/>
        <v>0</v>
      </c>
      <c r="I143" s="71"/>
    </row>
    <row r="144" spans="1:9" s="22" customFormat="1">
      <c r="A144" s="67">
        <v>142</v>
      </c>
      <c r="B144" s="54" t="s">
        <v>12</v>
      </c>
      <c r="C144" s="72" t="s">
        <v>376</v>
      </c>
      <c r="D144" s="25" t="s">
        <v>400</v>
      </c>
      <c r="E144" s="57"/>
      <c r="F144" s="68"/>
      <c r="G144" s="68"/>
      <c r="H144" s="71">
        <f t="shared" si="2"/>
        <v>0</v>
      </c>
      <c r="I144" s="69"/>
    </row>
    <row r="145" spans="1:9" s="22" customFormat="1" ht="28">
      <c r="A145" s="67">
        <v>143</v>
      </c>
      <c r="B145" s="54" t="s">
        <v>12</v>
      </c>
      <c r="C145" s="24" t="s">
        <v>49</v>
      </c>
      <c r="D145" s="31" t="s">
        <v>17</v>
      </c>
      <c r="E145" s="73"/>
      <c r="F145" s="70"/>
      <c r="G145" s="70"/>
      <c r="H145" s="71">
        <f t="shared" si="2"/>
        <v>0</v>
      </c>
      <c r="I145" s="71"/>
    </row>
    <row r="146" spans="1:9" s="22" customFormat="1" ht="42">
      <c r="A146" s="67">
        <v>144</v>
      </c>
      <c r="B146" s="54" t="s">
        <v>12</v>
      </c>
      <c r="C146" s="72" t="s">
        <v>620</v>
      </c>
      <c r="D146" s="25" t="s">
        <v>50</v>
      </c>
      <c r="E146" s="57"/>
      <c r="F146" s="68"/>
      <c r="G146" s="68"/>
      <c r="H146" s="71">
        <f t="shared" si="2"/>
        <v>0</v>
      </c>
      <c r="I146" s="69"/>
    </row>
    <row r="147" spans="1:9" s="22" customFormat="1">
      <c r="A147" s="67">
        <v>145</v>
      </c>
      <c r="B147" s="54" t="s">
        <v>12</v>
      </c>
      <c r="C147" s="47" t="s">
        <v>52</v>
      </c>
      <c r="D147" s="55" t="s">
        <v>51</v>
      </c>
      <c r="E147" s="57"/>
      <c r="F147" s="68"/>
      <c r="G147" s="68"/>
      <c r="H147" s="71">
        <f t="shared" si="2"/>
        <v>0</v>
      </c>
      <c r="I147" s="69"/>
    </row>
    <row r="148" spans="1:9" s="22" customFormat="1">
      <c r="A148" s="67">
        <v>146</v>
      </c>
      <c r="B148" s="54" t="s">
        <v>12</v>
      </c>
      <c r="C148" s="65" t="s">
        <v>54</v>
      </c>
      <c r="D148" s="55" t="s">
        <v>17</v>
      </c>
      <c r="E148" s="58"/>
      <c r="F148" s="68"/>
      <c r="G148" s="68"/>
      <c r="H148" s="71">
        <f t="shared" si="2"/>
        <v>0</v>
      </c>
      <c r="I148" s="69"/>
    </row>
    <row r="149" spans="1:9" s="22" customFormat="1" ht="28">
      <c r="A149" s="67">
        <v>147</v>
      </c>
      <c r="B149" s="54" t="s">
        <v>12</v>
      </c>
      <c r="C149" s="24" t="s">
        <v>299</v>
      </c>
      <c r="D149" s="42" t="s">
        <v>675</v>
      </c>
      <c r="E149" s="57"/>
      <c r="F149" s="68"/>
      <c r="G149" s="68"/>
      <c r="H149" s="71">
        <f t="shared" si="2"/>
        <v>0</v>
      </c>
      <c r="I149" s="69"/>
    </row>
    <row r="150" spans="1:9" s="22" customFormat="1" ht="28">
      <c r="A150" s="67">
        <v>148</v>
      </c>
      <c r="B150" s="54" t="s">
        <v>12</v>
      </c>
      <c r="C150" s="24" t="s">
        <v>62</v>
      </c>
      <c r="D150" s="31" t="s">
        <v>17</v>
      </c>
      <c r="E150" s="73"/>
      <c r="F150" s="70"/>
      <c r="G150" s="70"/>
      <c r="H150" s="71">
        <f t="shared" si="2"/>
        <v>0</v>
      </c>
      <c r="I150" s="71"/>
    </row>
    <row r="151" spans="1:9" s="22" customFormat="1" ht="28">
      <c r="A151" s="67">
        <v>149</v>
      </c>
      <c r="B151" s="54" t="s">
        <v>12</v>
      </c>
      <c r="C151" s="72" t="s">
        <v>63</v>
      </c>
      <c r="D151" s="25" t="s">
        <v>17</v>
      </c>
      <c r="E151" s="57"/>
      <c r="F151" s="70"/>
      <c r="G151" s="70"/>
      <c r="H151" s="71">
        <f t="shared" si="2"/>
        <v>0</v>
      </c>
      <c r="I151" s="71"/>
    </row>
    <row r="152" spans="1:9" s="22" customFormat="1" ht="28">
      <c r="A152" s="67">
        <v>150</v>
      </c>
      <c r="B152" s="54" t="s">
        <v>12</v>
      </c>
      <c r="C152" s="72" t="s">
        <v>296</v>
      </c>
      <c r="D152" s="25" t="s">
        <v>17</v>
      </c>
      <c r="E152" s="57"/>
      <c r="F152" s="70"/>
      <c r="G152" s="70"/>
      <c r="H152" s="71">
        <f t="shared" si="2"/>
        <v>0</v>
      </c>
      <c r="I152" s="71"/>
    </row>
    <row r="153" spans="1:9" s="22" customFormat="1" ht="28">
      <c r="A153" s="67">
        <v>151</v>
      </c>
      <c r="B153" s="54" t="s">
        <v>12</v>
      </c>
      <c r="C153" s="72" t="s">
        <v>295</v>
      </c>
      <c r="D153" s="25" t="s">
        <v>17</v>
      </c>
      <c r="E153" s="57"/>
      <c r="F153" s="70"/>
      <c r="G153" s="70"/>
      <c r="H153" s="71">
        <f t="shared" si="2"/>
        <v>0</v>
      </c>
      <c r="I153" s="71"/>
    </row>
    <row r="154" spans="1:9" s="22" customFormat="1" ht="28">
      <c r="A154" s="67">
        <v>152</v>
      </c>
      <c r="B154" s="54" t="s">
        <v>12</v>
      </c>
      <c r="C154" s="46" t="s">
        <v>297</v>
      </c>
      <c r="D154" s="56" t="s">
        <v>17</v>
      </c>
      <c r="E154" s="57"/>
      <c r="F154" s="68"/>
      <c r="G154" s="68"/>
      <c r="H154" s="71">
        <f t="shared" si="2"/>
        <v>0</v>
      </c>
      <c r="I154" s="69"/>
    </row>
    <row r="155" spans="1:9" s="22" customFormat="1" ht="28">
      <c r="A155" s="67">
        <v>153</v>
      </c>
      <c r="B155" s="54" t="s">
        <v>12</v>
      </c>
      <c r="C155" s="41" t="s">
        <v>371</v>
      </c>
      <c r="D155" s="42" t="s">
        <v>341</v>
      </c>
      <c r="E155" s="57"/>
      <c r="F155" s="68"/>
      <c r="G155" s="68"/>
      <c r="H155" s="71">
        <f t="shared" si="2"/>
        <v>0</v>
      </c>
      <c r="I155" s="69"/>
    </row>
    <row r="156" spans="1:9" s="22" customFormat="1" ht="28">
      <c r="A156" s="67">
        <v>154</v>
      </c>
      <c r="B156" s="54" t="s">
        <v>12</v>
      </c>
      <c r="C156" s="72" t="s">
        <v>373</v>
      </c>
      <c r="D156" s="25" t="s">
        <v>341</v>
      </c>
      <c r="E156" s="57"/>
      <c r="F156" s="70"/>
      <c r="G156" s="70"/>
      <c r="H156" s="71">
        <f t="shared" si="2"/>
        <v>0</v>
      </c>
      <c r="I156" s="71"/>
    </row>
    <row r="157" spans="1:9" s="22" customFormat="1" ht="28">
      <c r="A157" s="67">
        <v>155</v>
      </c>
      <c r="B157" s="54" t="s">
        <v>12</v>
      </c>
      <c r="C157" s="41" t="s">
        <v>372</v>
      </c>
      <c r="D157" s="42" t="s">
        <v>341</v>
      </c>
      <c r="E157" s="57"/>
      <c r="F157" s="68"/>
      <c r="G157" s="68"/>
      <c r="H157" s="71">
        <f t="shared" si="2"/>
        <v>0</v>
      </c>
      <c r="I157" s="69"/>
    </row>
    <row r="158" spans="1:9" s="22" customFormat="1" ht="28">
      <c r="A158" s="67">
        <v>156</v>
      </c>
      <c r="B158" s="54" t="s">
        <v>12</v>
      </c>
      <c r="C158" s="23" t="s">
        <v>64</v>
      </c>
      <c r="D158" s="30" t="s">
        <v>17</v>
      </c>
      <c r="E158" s="57"/>
      <c r="F158" s="68"/>
      <c r="G158" s="68"/>
      <c r="H158" s="71">
        <f t="shared" si="2"/>
        <v>0</v>
      </c>
      <c r="I158" s="69"/>
    </row>
    <row r="159" spans="1:9" s="22" customFormat="1" ht="28">
      <c r="A159" s="67">
        <v>157</v>
      </c>
      <c r="B159" s="54" t="s">
        <v>12</v>
      </c>
      <c r="C159" s="24" t="s">
        <v>65</v>
      </c>
      <c r="D159" s="31" t="s">
        <v>17</v>
      </c>
      <c r="E159" s="73"/>
      <c r="F159" s="70"/>
      <c r="G159" s="70"/>
      <c r="H159" s="71">
        <f t="shared" si="2"/>
        <v>0</v>
      </c>
      <c r="I159" s="71"/>
    </row>
    <row r="160" spans="1:9" s="22" customFormat="1" ht="28">
      <c r="A160" s="67">
        <v>158</v>
      </c>
      <c r="B160" s="54" t="s">
        <v>12</v>
      </c>
      <c r="C160" s="24" t="s">
        <v>66</v>
      </c>
      <c r="D160" s="31" t="s">
        <v>17</v>
      </c>
      <c r="E160" s="73"/>
      <c r="F160" s="70"/>
      <c r="G160" s="70"/>
      <c r="H160" s="71">
        <f t="shared" si="2"/>
        <v>0</v>
      </c>
      <c r="I160" s="71"/>
    </row>
    <row r="161" spans="1:9" s="22" customFormat="1" ht="28">
      <c r="A161" s="67">
        <v>159</v>
      </c>
      <c r="B161" s="54" t="s">
        <v>12</v>
      </c>
      <c r="C161" s="24" t="s">
        <v>67</v>
      </c>
      <c r="D161" s="31" t="s">
        <v>17</v>
      </c>
      <c r="E161" s="73"/>
      <c r="F161" s="70"/>
      <c r="G161" s="70"/>
      <c r="H161" s="71">
        <f t="shared" si="2"/>
        <v>0</v>
      </c>
      <c r="I161" s="71"/>
    </row>
    <row r="162" spans="1:9" s="22" customFormat="1">
      <c r="A162" s="67">
        <v>160</v>
      </c>
      <c r="B162" s="54" t="s">
        <v>12</v>
      </c>
      <c r="C162" s="23" t="s">
        <v>585</v>
      </c>
      <c r="D162" s="31" t="s">
        <v>17</v>
      </c>
      <c r="E162" s="73"/>
      <c r="F162" s="70"/>
      <c r="G162" s="70"/>
      <c r="H162" s="71">
        <f t="shared" si="2"/>
        <v>0</v>
      </c>
      <c r="I162" s="71"/>
    </row>
    <row r="163" spans="1:9" s="22" customFormat="1">
      <c r="A163" s="67">
        <v>161</v>
      </c>
      <c r="B163" s="54" t="s">
        <v>12</v>
      </c>
      <c r="C163" s="41" t="s">
        <v>586</v>
      </c>
      <c r="D163" s="42" t="s">
        <v>341</v>
      </c>
      <c r="E163" s="60"/>
      <c r="F163" s="68"/>
      <c r="G163" s="68"/>
      <c r="H163" s="71">
        <f t="shared" si="2"/>
        <v>0</v>
      </c>
      <c r="I163" s="69"/>
    </row>
    <row r="164" spans="1:9" s="37" customFormat="1">
      <c r="A164" s="67">
        <v>162</v>
      </c>
      <c r="B164" s="54" t="s">
        <v>12</v>
      </c>
      <c r="C164" s="72" t="s">
        <v>360</v>
      </c>
      <c r="D164" s="25" t="s">
        <v>655</v>
      </c>
      <c r="E164" s="57"/>
      <c r="F164" s="70"/>
      <c r="G164" s="70"/>
      <c r="H164" s="71">
        <f t="shared" si="2"/>
        <v>0</v>
      </c>
      <c r="I164" s="71"/>
    </row>
    <row r="165" spans="1:9" s="37" customFormat="1" ht="28">
      <c r="A165" s="67">
        <v>163</v>
      </c>
      <c r="B165" s="54" t="s">
        <v>12</v>
      </c>
      <c r="C165" s="46" t="s">
        <v>336</v>
      </c>
      <c r="D165" s="29" t="s">
        <v>337</v>
      </c>
      <c r="E165" s="57"/>
      <c r="F165" s="68"/>
      <c r="G165" s="68"/>
      <c r="H165" s="71">
        <f t="shared" si="2"/>
        <v>0</v>
      </c>
      <c r="I165" s="69"/>
    </row>
    <row r="166" spans="1:9" s="37" customFormat="1">
      <c r="A166" s="67">
        <v>164</v>
      </c>
      <c r="B166" s="54" t="s">
        <v>12</v>
      </c>
      <c r="C166" s="23" t="s">
        <v>340</v>
      </c>
      <c r="D166" s="31" t="s">
        <v>341</v>
      </c>
      <c r="E166" s="57"/>
      <c r="F166" s="68"/>
      <c r="G166" s="68"/>
      <c r="H166" s="71">
        <f t="shared" si="2"/>
        <v>0</v>
      </c>
      <c r="I166" s="69"/>
    </row>
    <row r="167" spans="1:9" s="37" customFormat="1">
      <c r="A167" s="67">
        <v>165</v>
      </c>
      <c r="B167" s="54" t="s">
        <v>12</v>
      </c>
      <c r="C167" s="72" t="s">
        <v>566</v>
      </c>
      <c r="D167" s="25" t="s">
        <v>567</v>
      </c>
      <c r="E167" s="57"/>
      <c r="F167" s="68"/>
      <c r="G167" s="68"/>
      <c r="H167" s="71">
        <f t="shared" si="2"/>
        <v>0</v>
      </c>
      <c r="I167" s="69"/>
    </row>
    <row r="168" spans="1:9" s="37" customFormat="1">
      <c r="A168" s="67">
        <v>166</v>
      </c>
      <c r="B168" s="54" t="s">
        <v>12</v>
      </c>
      <c r="C168" s="72" t="s">
        <v>568</v>
      </c>
      <c r="D168" s="25" t="s">
        <v>214</v>
      </c>
      <c r="E168" s="57"/>
      <c r="F168" s="68"/>
      <c r="G168" s="68"/>
      <c r="H168" s="71">
        <f t="shared" si="2"/>
        <v>0</v>
      </c>
      <c r="I168" s="69"/>
    </row>
    <row r="169" spans="1:9" s="37" customFormat="1" ht="28">
      <c r="A169" s="67">
        <v>167</v>
      </c>
      <c r="B169" s="54" t="s">
        <v>12</v>
      </c>
      <c r="C169" s="72" t="s">
        <v>74</v>
      </c>
      <c r="D169" s="25" t="s">
        <v>17</v>
      </c>
      <c r="E169" s="57"/>
      <c r="F169" s="68"/>
      <c r="G169" s="68"/>
      <c r="H169" s="71">
        <f t="shared" si="2"/>
        <v>0</v>
      </c>
      <c r="I169" s="69"/>
    </row>
    <row r="170" spans="1:9" s="37" customFormat="1" ht="28">
      <c r="A170" s="67">
        <v>168</v>
      </c>
      <c r="B170" s="54" t="s">
        <v>12</v>
      </c>
      <c r="C170" s="72" t="s">
        <v>75</v>
      </c>
      <c r="D170" s="25" t="s">
        <v>17</v>
      </c>
      <c r="E170" s="57"/>
      <c r="F170" s="70"/>
      <c r="G170" s="70"/>
      <c r="H170" s="71">
        <f t="shared" si="2"/>
        <v>0</v>
      </c>
      <c r="I170" s="71"/>
    </row>
    <row r="171" spans="1:9" s="37" customFormat="1" ht="28">
      <c r="A171" s="67">
        <v>169</v>
      </c>
      <c r="B171" s="54" t="s">
        <v>12</v>
      </c>
      <c r="C171" s="47" t="s">
        <v>76</v>
      </c>
      <c r="D171" s="40" t="s">
        <v>17</v>
      </c>
      <c r="E171" s="57"/>
      <c r="F171" s="68"/>
      <c r="G171" s="68"/>
      <c r="H171" s="71">
        <f t="shared" si="2"/>
        <v>0</v>
      </c>
      <c r="I171" s="69"/>
    </row>
    <row r="172" spans="1:9" s="37" customFormat="1" ht="28">
      <c r="A172" s="67">
        <v>170</v>
      </c>
      <c r="B172" s="54" t="s">
        <v>12</v>
      </c>
      <c r="C172" s="24" t="s">
        <v>77</v>
      </c>
      <c r="D172" s="31" t="s">
        <v>17</v>
      </c>
      <c r="E172" s="73"/>
      <c r="F172" s="70"/>
      <c r="G172" s="70"/>
      <c r="H172" s="71">
        <f t="shared" si="2"/>
        <v>0</v>
      </c>
      <c r="I172" s="71"/>
    </row>
    <row r="173" spans="1:9" s="37" customFormat="1" ht="42">
      <c r="A173" s="67">
        <v>171</v>
      </c>
      <c r="B173" s="54" t="s">
        <v>12</v>
      </c>
      <c r="C173" s="46" t="s">
        <v>78</v>
      </c>
      <c r="D173" s="55" t="s">
        <v>17</v>
      </c>
      <c r="E173" s="57"/>
      <c r="F173" s="68"/>
      <c r="G173" s="68"/>
      <c r="H173" s="71">
        <f t="shared" si="2"/>
        <v>0</v>
      </c>
      <c r="I173" s="69"/>
    </row>
    <row r="174" spans="1:9" s="37" customFormat="1" ht="42">
      <c r="A174" s="67">
        <v>172</v>
      </c>
      <c r="B174" s="54" t="s">
        <v>12</v>
      </c>
      <c r="C174" s="72" t="s">
        <v>79</v>
      </c>
      <c r="D174" s="25" t="s">
        <v>17</v>
      </c>
      <c r="E174" s="57"/>
      <c r="F174" s="68"/>
      <c r="G174" s="68"/>
      <c r="H174" s="71">
        <f t="shared" si="2"/>
        <v>0</v>
      </c>
      <c r="I174" s="69"/>
    </row>
    <row r="175" spans="1:9" s="37" customFormat="1" ht="42">
      <c r="A175" s="67">
        <v>173</v>
      </c>
      <c r="B175" s="54" t="s">
        <v>12</v>
      </c>
      <c r="C175" s="24" t="s">
        <v>80</v>
      </c>
      <c r="D175" s="32" t="s">
        <v>17</v>
      </c>
      <c r="E175" s="58"/>
      <c r="F175" s="70"/>
      <c r="G175" s="70"/>
      <c r="H175" s="71">
        <f t="shared" si="2"/>
        <v>0</v>
      </c>
      <c r="I175" s="71"/>
    </row>
    <row r="176" spans="1:9" s="37" customFormat="1" ht="42">
      <c r="A176" s="67">
        <v>174</v>
      </c>
      <c r="B176" s="54" t="s">
        <v>12</v>
      </c>
      <c r="C176" s="72" t="s">
        <v>81</v>
      </c>
      <c r="D176" s="25" t="s">
        <v>17</v>
      </c>
      <c r="E176" s="57"/>
      <c r="F176" s="68"/>
      <c r="G176" s="68"/>
      <c r="H176" s="71">
        <f t="shared" si="2"/>
        <v>0</v>
      </c>
      <c r="I176" s="69"/>
    </row>
    <row r="177" spans="1:9" s="37" customFormat="1" ht="42">
      <c r="A177" s="67">
        <v>175</v>
      </c>
      <c r="B177" s="54" t="s">
        <v>12</v>
      </c>
      <c r="C177" s="72" t="s">
        <v>82</v>
      </c>
      <c r="D177" s="25" t="s">
        <v>17</v>
      </c>
      <c r="E177" s="57"/>
      <c r="F177" s="68"/>
      <c r="G177" s="68"/>
      <c r="H177" s="71">
        <f t="shared" si="2"/>
        <v>0</v>
      </c>
      <c r="I177" s="69"/>
    </row>
    <row r="178" spans="1:9" s="37" customFormat="1" ht="42">
      <c r="A178" s="67">
        <v>176</v>
      </c>
      <c r="B178" s="54" t="s">
        <v>12</v>
      </c>
      <c r="C178" s="24" t="s">
        <v>450</v>
      </c>
      <c r="D178" s="30" t="s">
        <v>17</v>
      </c>
      <c r="E178" s="58"/>
      <c r="F178" s="68"/>
      <c r="G178" s="68"/>
      <c r="H178" s="71">
        <f t="shared" si="2"/>
        <v>0</v>
      </c>
      <c r="I178" s="69"/>
    </row>
    <row r="179" spans="1:9" s="37" customFormat="1" ht="42">
      <c r="A179" s="67">
        <v>177</v>
      </c>
      <c r="B179" s="54" t="s">
        <v>12</v>
      </c>
      <c r="C179" s="23" t="s">
        <v>83</v>
      </c>
      <c r="D179" s="29" t="s">
        <v>17</v>
      </c>
      <c r="E179" s="57"/>
      <c r="F179" s="68"/>
      <c r="G179" s="68"/>
      <c r="H179" s="71">
        <f t="shared" si="2"/>
        <v>0</v>
      </c>
      <c r="I179" s="69"/>
    </row>
    <row r="180" spans="1:9" s="37" customFormat="1" ht="42">
      <c r="A180" s="67">
        <v>178</v>
      </c>
      <c r="B180" s="54" t="s">
        <v>12</v>
      </c>
      <c r="C180" s="24" t="s">
        <v>84</v>
      </c>
      <c r="D180" s="30" t="s">
        <v>17</v>
      </c>
      <c r="E180" s="57"/>
      <c r="F180" s="68"/>
      <c r="G180" s="68"/>
      <c r="H180" s="71">
        <f t="shared" si="2"/>
        <v>0</v>
      </c>
      <c r="I180" s="69"/>
    </row>
    <row r="181" spans="1:9" s="37" customFormat="1">
      <c r="A181" s="67">
        <v>179</v>
      </c>
      <c r="B181" s="54" t="s">
        <v>12</v>
      </c>
      <c r="C181" s="24" t="s">
        <v>85</v>
      </c>
      <c r="D181" s="30" t="s">
        <v>17</v>
      </c>
      <c r="E181" s="58"/>
      <c r="F181" s="70"/>
      <c r="G181" s="70"/>
      <c r="H181" s="71">
        <f t="shared" si="2"/>
        <v>0</v>
      </c>
      <c r="I181" s="71"/>
    </row>
    <row r="182" spans="1:9" s="37" customFormat="1">
      <c r="A182" s="67">
        <v>180</v>
      </c>
      <c r="B182" s="54" t="s">
        <v>12</v>
      </c>
      <c r="C182" s="24" t="s">
        <v>86</v>
      </c>
      <c r="D182" s="30" t="s">
        <v>17</v>
      </c>
      <c r="E182" s="57"/>
      <c r="F182" s="68"/>
      <c r="G182" s="68"/>
      <c r="H182" s="71">
        <f t="shared" si="2"/>
        <v>0</v>
      </c>
      <c r="I182" s="69"/>
    </row>
    <row r="183" spans="1:9" s="37" customFormat="1">
      <c r="A183" s="67">
        <v>181</v>
      </c>
      <c r="B183" s="54" t="s">
        <v>12</v>
      </c>
      <c r="C183" s="39" t="s">
        <v>87</v>
      </c>
      <c r="D183" s="40" t="s">
        <v>17</v>
      </c>
      <c r="E183" s="58"/>
      <c r="F183" s="68"/>
      <c r="G183" s="68"/>
      <c r="H183" s="71">
        <f t="shared" si="2"/>
        <v>0</v>
      </c>
      <c r="I183" s="69"/>
    </row>
    <row r="184" spans="1:9" s="37" customFormat="1">
      <c r="A184" s="67">
        <v>182</v>
      </c>
      <c r="B184" s="54" t="s">
        <v>12</v>
      </c>
      <c r="C184" s="24" t="s">
        <v>88</v>
      </c>
      <c r="D184" s="30" t="s">
        <v>17</v>
      </c>
      <c r="E184" s="73"/>
      <c r="F184" s="70"/>
      <c r="G184" s="70"/>
      <c r="H184" s="71">
        <f t="shared" si="2"/>
        <v>0</v>
      </c>
      <c r="I184" s="71"/>
    </row>
    <row r="185" spans="1:9" s="37" customFormat="1">
      <c r="A185" s="67">
        <v>183</v>
      </c>
      <c r="B185" s="54" t="s">
        <v>12</v>
      </c>
      <c r="C185" s="27" t="s">
        <v>89</v>
      </c>
      <c r="D185" s="32" t="s">
        <v>17</v>
      </c>
      <c r="E185" s="78"/>
      <c r="F185" s="68"/>
      <c r="G185" s="68"/>
      <c r="H185" s="71">
        <f t="shared" si="2"/>
        <v>0</v>
      </c>
      <c r="I185" s="69"/>
    </row>
    <row r="186" spans="1:9" s="37" customFormat="1">
      <c r="A186" s="67">
        <v>184</v>
      </c>
      <c r="B186" s="54" t="s">
        <v>12</v>
      </c>
      <c r="C186" s="24" t="s">
        <v>424</v>
      </c>
      <c r="D186" s="32" t="s">
        <v>425</v>
      </c>
      <c r="E186" s="78"/>
      <c r="F186" s="70"/>
      <c r="G186" s="70"/>
      <c r="H186" s="71">
        <f t="shared" si="2"/>
        <v>0</v>
      </c>
      <c r="I186" s="71"/>
    </row>
    <row r="187" spans="1:9" s="37" customFormat="1">
      <c r="A187" s="67">
        <v>185</v>
      </c>
      <c r="B187" s="54" t="s">
        <v>12</v>
      </c>
      <c r="C187" s="72" t="s">
        <v>97</v>
      </c>
      <c r="D187" s="25" t="s">
        <v>17</v>
      </c>
      <c r="E187" s="57"/>
      <c r="F187" s="70"/>
      <c r="G187" s="70"/>
      <c r="H187" s="71">
        <f t="shared" si="2"/>
        <v>0</v>
      </c>
      <c r="I187" s="71"/>
    </row>
    <row r="188" spans="1:9" s="37" customFormat="1">
      <c r="A188" s="67">
        <v>186</v>
      </c>
      <c r="B188" s="54" t="s">
        <v>12</v>
      </c>
      <c r="C188" s="41" t="s">
        <v>98</v>
      </c>
      <c r="D188" s="42" t="s">
        <v>17</v>
      </c>
      <c r="E188" s="57"/>
      <c r="F188" s="68"/>
      <c r="G188" s="68"/>
      <c r="H188" s="71">
        <f t="shared" si="2"/>
        <v>0</v>
      </c>
      <c r="I188" s="69"/>
    </row>
    <row r="189" spans="1:9" s="37" customFormat="1">
      <c r="A189" s="67">
        <v>187</v>
      </c>
      <c r="B189" s="54" t="s">
        <v>12</v>
      </c>
      <c r="C189" s="24" t="s">
        <v>99</v>
      </c>
      <c r="D189" s="30" t="s">
        <v>17</v>
      </c>
      <c r="E189" s="73"/>
      <c r="F189" s="70"/>
      <c r="G189" s="70"/>
      <c r="H189" s="71">
        <f t="shared" si="2"/>
        <v>0</v>
      </c>
      <c r="I189" s="71"/>
    </row>
    <row r="190" spans="1:9" s="37" customFormat="1">
      <c r="A190" s="67">
        <v>188</v>
      </c>
      <c r="B190" s="54" t="s">
        <v>12</v>
      </c>
      <c r="C190" s="24" t="s">
        <v>378</v>
      </c>
      <c r="D190" s="32" t="s">
        <v>17</v>
      </c>
      <c r="E190" s="78"/>
      <c r="F190" s="70"/>
      <c r="G190" s="70"/>
      <c r="H190" s="71">
        <f t="shared" si="2"/>
        <v>0</v>
      </c>
      <c r="I190" s="71"/>
    </row>
    <row r="191" spans="1:9" s="37" customFormat="1" ht="28">
      <c r="A191" s="67">
        <v>189</v>
      </c>
      <c r="B191" s="54" t="s">
        <v>12</v>
      </c>
      <c r="C191" s="72" t="s">
        <v>100</v>
      </c>
      <c r="D191" s="25" t="s">
        <v>101</v>
      </c>
      <c r="E191" s="57"/>
      <c r="F191" s="68"/>
      <c r="G191" s="68"/>
      <c r="H191" s="71">
        <f t="shared" si="2"/>
        <v>0</v>
      </c>
      <c r="I191" s="69"/>
    </row>
    <row r="192" spans="1:9" s="37" customFormat="1">
      <c r="A192" s="67">
        <v>190</v>
      </c>
      <c r="B192" s="54" t="s">
        <v>12</v>
      </c>
      <c r="C192" s="24" t="s">
        <v>454</v>
      </c>
      <c r="D192" s="31" t="s">
        <v>455</v>
      </c>
      <c r="E192" s="73"/>
      <c r="F192" s="70"/>
      <c r="G192" s="70"/>
      <c r="H192" s="71">
        <f t="shared" si="2"/>
        <v>0</v>
      </c>
      <c r="I192" s="71"/>
    </row>
    <row r="193" spans="1:9" s="37" customFormat="1">
      <c r="A193" s="67">
        <v>191</v>
      </c>
      <c r="B193" s="54" t="s">
        <v>12</v>
      </c>
      <c r="C193" s="27" t="s">
        <v>300</v>
      </c>
      <c r="D193" s="29" t="s">
        <v>301</v>
      </c>
      <c r="E193" s="74"/>
      <c r="F193" s="70"/>
      <c r="G193" s="70"/>
      <c r="H193" s="71">
        <f t="shared" si="2"/>
        <v>0</v>
      </c>
      <c r="I193" s="71"/>
    </row>
    <row r="194" spans="1:9" s="37" customFormat="1">
      <c r="A194" s="67">
        <v>192</v>
      </c>
      <c r="B194" s="54" t="s">
        <v>12</v>
      </c>
      <c r="C194" s="24" t="s">
        <v>416</v>
      </c>
      <c r="D194" s="29" t="s">
        <v>417</v>
      </c>
      <c r="E194" s="74"/>
      <c r="F194" s="70"/>
      <c r="G194" s="70"/>
      <c r="H194" s="71">
        <f t="shared" si="2"/>
        <v>0</v>
      </c>
      <c r="I194" s="71"/>
    </row>
    <row r="195" spans="1:9" s="37" customFormat="1">
      <c r="A195" s="67">
        <v>193</v>
      </c>
      <c r="B195" s="54" t="s">
        <v>12</v>
      </c>
      <c r="C195" s="72" t="s">
        <v>358</v>
      </c>
      <c r="D195" s="25" t="s">
        <v>301</v>
      </c>
      <c r="E195" s="57"/>
      <c r="F195" s="68"/>
      <c r="G195" s="68"/>
      <c r="H195" s="71">
        <f t="shared" si="2"/>
        <v>0</v>
      </c>
      <c r="I195" s="69"/>
    </row>
    <row r="196" spans="1:9" s="37" customFormat="1">
      <c r="A196" s="67">
        <v>194</v>
      </c>
      <c r="B196" s="54" t="s">
        <v>12</v>
      </c>
      <c r="C196" s="24" t="s">
        <v>359</v>
      </c>
      <c r="D196" s="30" t="s">
        <v>398</v>
      </c>
      <c r="E196" s="77"/>
      <c r="F196" s="70"/>
      <c r="G196" s="70"/>
      <c r="H196" s="71">
        <f t="shared" ref="H196:H259" si="3">F196*G196</f>
        <v>0</v>
      </c>
      <c r="I196" s="71"/>
    </row>
    <row r="197" spans="1:9" s="37" customFormat="1" ht="28">
      <c r="A197" s="67">
        <v>195</v>
      </c>
      <c r="B197" s="54" t="s">
        <v>12</v>
      </c>
      <c r="C197" s="41" t="s">
        <v>588</v>
      </c>
      <c r="D197" s="42" t="s">
        <v>214</v>
      </c>
      <c r="E197" s="57"/>
      <c r="F197" s="68"/>
      <c r="G197" s="68"/>
      <c r="H197" s="71">
        <f t="shared" si="3"/>
        <v>0</v>
      </c>
      <c r="I197" s="69"/>
    </row>
    <row r="198" spans="1:9" s="37" customFormat="1" ht="28">
      <c r="A198" s="67">
        <v>196</v>
      </c>
      <c r="B198" s="54" t="s">
        <v>12</v>
      </c>
      <c r="C198" s="23" t="s">
        <v>589</v>
      </c>
      <c r="D198" s="30" t="s">
        <v>659</v>
      </c>
      <c r="E198" s="57"/>
      <c r="F198" s="68"/>
      <c r="G198" s="68"/>
      <c r="H198" s="71">
        <f t="shared" si="3"/>
        <v>0</v>
      </c>
      <c r="I198" s="69"/>
    </row>
    <row r="199" spans="1:9" s="37" customFormat="1" ht="28">
      <c r="A199" s="67">
        <v>197</v>
      </c>
      <c r="B199" s="54" t="s">
        <v>12</v>
      </c>
      <c r="C199" s="72" t="s">
        <v>590</v>
      </c>
      <c r="D199" s="25" t="s">
        <v>658</v>
      </c>
      <c r="E199" s="57"/>
      <c r="F199" s="68"/>
      <c r="G199" s="68"/>
      <c r="H199" s="71">
        <f t="shared" si="3"/>
        <v>0</v>
      </c>
      <c r="I199" s="69"/>
    </row>
    <row r="200" spans="1:9" s="37" customFormat="1" ht="28">
      <c r="A200" s="67">
        <v>198</v>
      </c>
      <c r="B200" s="54" t="s">
        <v>12</v>
      </c>
      <c r="C200" s="24" t="s">
        <v>591</v>
      </c>
      <c r="D200" s="25" t="s">
        <v>658</v>
      </c>
      <c r="E200" s="57"/>
      <c r="F200" s="68"/>
      <c r="G200" s="68"/>
      <c r="H200" s="71">
        <f t="shared" si="3"/>
        <v>0</v>
      </c>
      <c r="I200" s="69"/>
    </row>
    <row r="201" spans="1:9" s="37" customFormat="1">
      <c r="A201" s="67">
        <v>199</v>
      </c>
      <c r="B201" s="54" t="s">
        <v>12</v>
      </c>
      <c r="C201" s="24" t="s">
        <v>592</v>
      </c>
      <c r="D201" s="30" t="s">
        <v>659</v>
      </c>
      <c r="E201" s="78"/>
      <c r="F201" s="70"/>
      <c r="G201" s="70"/>
      <c r="H201" s="71">
        <f t="shared" si="3"/>
        <v>0</v>
      </c>
      <c r="I201" s="71"/>
    </row>
    <row r="202" spans="1:9" s="37" customFormat="1" ht="28">
      <c r="A202" s="67">
        <v>200</v>
      </c>
      <c r="B202" s="54" t="s">
        <v>12</v>
      </c>
      <c r="C202" s="24" t="s">
        <v>593</v>
      </c>
      <c r="D202" s="25" t="s">
        <v>658</v>
      </c>
      <c r="E202" s="58"/>
      <c r="F202" s="70"/>
      <c r="G202" s="70"/>
      <c r="H202" s="71">
        <f t="shared" si="3"/>
        <v>0</v>
      </c>
      <c r="I202" s="71"/>
    </row>
    <row r="203" spans="1:9" s="37" customFormat="1" ht="28">
      <c r="A203" s="67">
        <v>201</v>
      </c>
      <c r="B203" s="54" t="s">
        <v>12</v>
      </c>
      <c r="C203" s="24" t="s">
        <v>122</v>
      </c>
      <c r="D203" s="30" t="s">
        <v>123</v>
      </c>
      <c r="E203" s="58" t="s">
        <v>263</v>
      </c>
      <c r="F203" s="70"/>
      <c r="G203" s="70"/>
      <c r="H203" s="71">
        <f t="shared" si="3"/>
        <v>0</v>
      </c>
      <c r="I203" s="71"/>
    </row>
    <row r="204" spans="1:9" s="37" customFormat="1" ht="28">
      <c r="A204" s="67">
        <v>202</v>
      </c>
      <c r="B204" s="54" t="s">
        <v>12</v>
      </c>
      <c r="C204" s="23" t="s">
        <v>328</v>
      </c>
      <c r="D204" s="30" t="s">
        <v>285</v>
      </c>
      <c r="E204" s="58" t="s">
        <v>263</v>
      </c>
      <c r="F204" s="70"/>
      <c r="G204" s="70"/>
      <c r="H204" s="71">
        <f t="shared" si="3"/>
        <v>0</v>
      </c>
      <c r="I204" s="71"/>
    </row>
    <row r="205" spans="1:9" s="37" customFormat="1" ht="28">
      <c r="A205" s="67">
        <v>203</v>
      </c>
      <c r="B205" s="54" t="s">
        <v>12</v>
      </c>
      <c r="C205" s="24" t="s">
        <v>125</v>
      </c>
      <c r="D205" s="30" t="s">
        <v>17</v>
      </c>
      <c r="E205" s="58"/>
      <c r="F205" s="70"/>
      <c r="G205" s="70"/>
      <c r="H205" s="71">
        <f t="shared" si="3"/>
        <v>0</v>
      </c>
      <c r="I205" s="71"/>
    </row>
    <row r="206" spans="1:9" s="37" customFormat="1">
      <c r="A206" s="67">
        <v>204</v>
      </c>
      <c r="B206" s="54" t="s">
        <v>12</v>
      </c>
      <c r="C206" s="72" t="s">
        <v>237</v>
      </c>
      <c r="D206" s="25" t="s">
        <v>17</v>
      </c>
      <c r="E206" s="76"/>
      <c r="F206" s="68"/>
      <c r="G206" s="68"/>
      <c r="H206" s="71">
        <f t="shared" si="3"/>
        <v>0</v>
      </c>
      <c r="I206" s="69"/>
    </row>
    <row r="207" spans="1:9" s="37" customFormat="1">
      <c r="A207" s="67">
        <v>205</v>
      </c>
      <c r="B207" s="54" t="s">
        <v>12</v>
      </c>
      <c r="C207" s="24" t="s">
        <v>238</v>
      </c>
      <c r="D207" s="31" t="s">
        <v>17</v>
      </c>
      <c r="E207" s="73"/>
      <c r="F207" s="70"/>
      <c r="G207" s="70"/>
      <c r="H207" s="71">
        <f t="shared" si="3"/>
        <v>0</v>
      </c>
      <c r="I207" s="71"/>
    </row>
    <row r="208" spans="1:9" s="37" customFormat="1">
      <c r="A208" s="67">
        <v>206</v>
      </c>
      <c r="B208" s="54" t="s">
        <v>12</v>
      </c>
      <c r="C208" s="24" t="s">
        <v>239</v>
      </c>
      <c r="D208" s="30" t="s">
        <v>17</v>
      </c>
      <c r="E208" s="58"/>
      <c r="F208" s="70"/>
      <c r="G208" s="70"/>
      <c r="H208" s="71">
        <f t="shared" si="3"/>
        <v>0</v>
      </c>
      <c r="I208" s="71"/>
    </row>
    <row r="209" spans="1:9" s="37" customFormat="1">
      <c r="A209" s="67">
        <v>207</v>
      </c>
      <c r="B209" s="54" t="s">
        <v>12</v>
      </c>
      <c r="C209" s="24" t="s">
        <v>126</v>
      </c>
      <c r="D209" s="30"/>
      <c r="E209" s="58"/>
      <c r="F209" s="70"/>
      <c r="G209" s="70"/>
      <c r="H209" s="71">
        <f t="shared" si="3"/>
        <v>0</v>
      </c>
      <c r="I209" s="71"/>
    </row>
    <row r="210" spans="1:9" s="37" customFormat="1" ht="28">
      <c r="A210" s="67">
        <v>208</v>
      </c>
      <c r="B210" s="54" t="s">
        <v>12</v>
      </c>
      <c r="C210" s="24" t="s">
        <v>244</v>
      </c>
      <c r="D210" s="30" t="s">
        <v>17</v>
      </c>
      <c r="E210" s="58"/>
      <c r="F210" s="70"/>
      <c r="G210" s="70"/>
      <c r="H210" s="71">
        <f t="shared" si="3"/>
        <v>0</v>
      </c>
      <c r="I210" s="71"/>
    </row>
    <row r="211" spans="1:9" s="37" customFormat="1" ht="28">
      <c r="A211" s="67">
        <v>209</v>
      </c>
      <c r="B211" s="54" t="s">
        <v>12</v>
      </c>
      <c r="C211" s="72" t="s">
        <v>633</v>
      </c>
      <c r="D211" s="25" t="s">
        <v>234</v>
      </c>
      <c r="E211" s="57" t="s">
        <v>264</v>
      </c>
      <c r="F211" s="70"/>
      <c r="G211" s="70"/>
      <c r="H211" s="71">
        <f t="shared" si="3"/>
        <v>0</v>
      </c>
      <c r="I211" s="71"/>
    </row>
    <row r="212" spans="1:9" s="37" customFormat="1">
      <c r="A212" s="67">
        <v>210</v>
      </c>
      <c r="B212" s="54" t="s">
        <v>12</v>
      </c>
      <c r="C212" s="72" t="s">
        <v>276</v>
      </c>
      <c r="D212" s="25" t="s">
        <v>252</v>
      </c>
      <c r="E212" s="57"/>
      <c r="F212" s="70"/>
      <c r="G212" s="70"/>
      <c r="H212" s="71">
        <f t="shared" si="3"/>
        <v>0</v>
      </c>
      <c r="I212" s="71"/>
    </row>
    <row r="213" spans="1:9" s="37" customFormat="1">
      <c r="A213" s="67">
        <v>211</v>
      </c>
      <c r="B213" s="54" t="s">
        <v>12</v>
      </c>
      <c r="C213" s="72" t="s">
        <v>276</v>
      </c>
      <c r="D213" s="25" t="s">
        <v>252</v>
      </c>
      <c r="E213" s="57" t="s">
        <v>267</v>
      </c>
      <c r="F213" s="68"/>
      <c r="G213" s="68"/>
      <c r="H213" s="71">
        <f t="shared" si="3"/>
        <v>0</v>
      </c>
      <c r="I213" s="69"/>
    </row>
    <row r="214" spans="1:9" s="37" customFormat="1">
      <c r="A214" s="67">
        <v>212</v>
      </c>
      <c r="B214" s="54" t="s">
        <v>12</v>
      </c>
      <c r="C214" s="47" t="s">
        <v>366</v>
      </c>
      <c r="D214" s="40" t="s">
        <v>17</v>
      </c>
      <c r="E214" s="57"/>
      <c r="F214" s="68"/>
      <c r="G214" s="68"/>
      <c r="H214" s="71">
        <f t="shared" si="3"/>
        <v>0</v>
      </c>
      <c r="I214" s="69"/>
    </row>
    <row r="215" spans="1:9" s="37" customFormat="1">
      <c r="A215" s="67">
        <v>213</v>
      </c>
      <c r="B215" s="54" t="s">
        <v>12</v>
      </c>
      <c r="C215" s="72" t="s">
        <v>367</v>
      </c>
      <c r="D215" s="25" t="s">
        <v>17</v>
      </c>
      <c r="E215" s="76"/>
      <c r="F215" s="68"/>
      <c r="G215" s="68"/>
      <c r="H215" s="71">
        <f t="shared" si="3"/>
        <v>0</v>
      </c>
      <c r="I215" s="69"/>
    </row>
    <row r="216" spans="1:9" s="37" customFormat="1">
      <c r="A216" s="67">
        <v>214</v>
      </c>
      <c r="B216" s="54" t="s">
        <v>12</v>
      </c>
      <c r="C216" s="24" t="s">
        <v>453</v>
      </c>
      <c r="D216" s="30" t="s">
        <v>323</v>
      </c>
      <c r="E216" s="58"/>
      <c r="F216" s="70"/>
      <c r="G216" s="70"/>
      <c r="H216" s="71">
        <f t="shared" si="3"/>
        <v>0</v>
      </c>
      <c r="I216" s="71"/>
    </row>
    <row r="217" spans="1:9" s="37" customFormat="1" ht="42">
      <c r="A217" s="67">
        <v>215</v>
      </c>
      <c r="B217" s="54" t="s">
        <v>12</v>
      </c>
      <c r="C217" s="72" t="s">
        <v>134</v>
      </c>
      <c r="D217" s="25" t="s">
        <v>135</v>
      </c>
      <c r="E217" s="57"/>
      <c r="F217" s="68"/>
      <c r="G217" s="68"/>
      <c r="H217" s="71">
        <f t="shared" si="3"/>
        <v>0</v>
      </c>
      <c r="I217" s="69"/>
    </row>
    <row r="218" spans="1:9" s="37" customFormat="1">
      <c r="A218" s="67">
        <v>216</v>
      </c>
      <c r="B218" s="54" t="s">
        <v>12</v>
      </c>
      <c r="C218" s="24" t="s">
        <v>136</v>
      </c>
      <c r="D218" s="32" t="s">
        <v>214</v>
      </c>
      <c r="E218" s="57"/>
      <c r="F218" s="68"/>
      <c r="G218" s="68"/>
      <c r="H218" s="71">
        <f t="shared" si="3"/>
        <v>0</v>
      </c>
      <c r="I218" s="69"/>
    </row>
    <row r="219" spans="1:9" s="37" customFormat="1">
      <c r="A219" s="67">
        <v>217</v>
      </c>
      <c r="B219" s="54" t="s">
        <v>12</v>
      </c>
      <c r="C219" s="48" t="s">
        <v>635</v>
      </c>
      <c r="D219" s="56" t="s">
        <v>214</v>
      </c>
      <c r="E219" s="57"/>
      <c r="F219" s="68"/>
      <c r="G219" s="68"/>
      <c r="H219" s="71">
        <f t="shared" si="3"/>
        <v>0</v>
      </c>
      <c r="I219" s="69"/>
    </row>
    <row r="220" spans="1:9" s="37" customFormat="1">
      <c r="A220" s="67">
        <v>218</v>
      </c>
      <c r="B220" s="54" t="s">
        <v>12</v>
      </c>
      <c r="C220" s="72" t="s">
        <v>137</v>
      </c>
      <c r="D220" s="25" t="s">
        <v>138</v>
      </c>
      <c r="E220" s="57"/>
      <c r="F220" s="68"/>
      <c r="G220" s="68"/>
      <c r="H220" s="71">
        <f t="shared" si="3"/>
        <v>0</v>
      </c>
      <c r="I220" s="69"/>
    </row>
    <row r="221" spans="1:9" s="37" customFormat="1">
      <c r="A221" s="67">
        <v>219</v>
      </c>
      <c r="B221" s="54" t="s">
        <v>12</v>
      </c>
      <c r="C221" s="47" t="s">
        <v>374</v>
      </c>
      <c r="D221" s="40" t="s">
        <v>341</v>
      </c>
      <c r="E221" s="57"/>
      <c r="F221" s="68"/>
      <c r="G221" s="68"/>
      <c r="H221" s="71">
        <f t="shared" si="3"/>
        <v>0</v>
      </c>
      <c r="I221" s="69"/>
    </row>
    <row r="222" spans="1:9" s="37" customFormat="1" ht="28">
      <c r="A222" s="67">
        <v>220</v>
      </c>
      <c r="B222" s="54" t="s">
        <v>12</v>
      </c>
      <c r="C222" s="24" t="s">
        <v>251</v>
      </c>
      <c r="D222" s="25" t="s">
        <v>671</v>
      </c>
      <c r="E222" s="58"/>
      <c r="F222" s="70"/>
      <c r="G222" s="70"/>
      <c r="H222" s="71">
        <f t="shared" si="3"/>
        <v>0</v>
      </c>
      <c r="I222" s="71"/>
    </row>
    <row r="223" spans="1:9" s="37" customFormat="1">
      <c r="A223" s="67">
        <v>221</v>
      </c>
      <c r="B223" s="54" t="s">
        <v>12</v>
      </c>
      <c r="C223" s="24" t="s">
        <v>637</v>
      </c>
      <c r="D223" s="30" t="s">
        <v>17</v>
      </c>
      <c r="E223" s="58"/>
      <c r="F223" s="70"/>
      <c r="G223" s="70"/>
      <c r="H223" s="71">
        <f t="shared" si="3"/>
        <v>0</v>
      </c>
      <c r="I223" s="71"/>
    </row>
    <row r="224" spans="1:9" s="37" customFormat="1" ht="28">
      <c r="A224" s="67">
        <v>222</v>
      </c>
      <c r="B224" s="54" t="s">
        <v>12</v>
      </c>
      <c r="C224" s="24" t="s">
        <v>298</v>
      </c>
      <c r="D224" s="30" t="s">
        <v>17</v>
      </c>
      <c r="E224" s="58"/>
      <c r="F224" s="70"/>
      <c r="G224" s="70"/>
      <c r="H224" s="71">
        <f t="shared" si="3"/>
        <v>0</v>
      </c>
      <c r="I224" s="71"/>
    </row>
    <row r="225" spans="1:9" s="37" customFormat="1" ht="28">
      <c r="A225" s="67">
        <v>223</v>
      </c>
      <c r="B225" s="54" t="s">
        <v>12</v>
      </c>
      <c r="C225" s="24" t="s">
        <v>145</v>
      </c>
      <c r="D225" s="30" t="s">
        <v>288</v>
      </c>
      <c r="E225" s="58"/>
      <c r="F225" s="70"/>
      <c r="G225" s="70"/>
      <c r="H225" s="71">
        <f t="shared" si="3"/>
        <v>0</v>
      </c>
      <c r="I225" s="71"/>
    </row>
    <row r="226" spans="1:9" s="37" customFormat="1">
      <c r="A226" s="67">
        <v>224</v>
      </c>
      <c r="B226" s="54" t="s">
        <v>12</v>
      </c>
      <c r="C226" s="72" t="s">
        <v>146</v>
      </c>
      <c r="D226" s="25" t="s">
        <v>17</v>
      </c>
      <c r="E226" s="57"/>
      <c r="F226" s="70"/>
      <c r="G226" s="70"/>
      <c r="H226" s="71">
        <f t="shared" si="3"/>
        <v>0</v>
      </c>
      <c r="I226" s="71"/>
    </row>
    <row r="227" spans="1:9" s="37" customFormat="1">
      <c r="A227" s="67">
        <v>225</v>
      </c>
      <c r="B227" s="54" t="s">
        <v>12</v>
      </c>
      <c r="C227" s="72" t="s">
        <v>147</v>
      </c>
      <c r="D227" s="25" t="s">
        <v>279</v>
      </c>
      <c r="E227" s="57"/>
      <c r="F227" s="70"/>
      <c r="G227" s="70"/>
      <c r="H227" s="71">
        <f t="shared" si="3"/>
        <v>0</v>
      </c>
      <c r="I227" s="71"/>
    </row>
    <row r="228" spans="1:9" s="37" customFormat="1">
      <c r="A228" s="67">
        <v>226</v>
      </c>
      <c r="B228" s="54" t="s">
        <v>12</v>
      </c>
      <c r="C228" s="72" t="s">
        <v>148</v>
      </c>
      <c r="D228" s="25" t="s">
        <v>279</v>
      </c>
      <c r="E228" s="57"/>
      <c r="F228" s="70"/>
      <c r="G228" s="70"/>
      <c r="H228" s="71">
        <f t="shared" si="3"/>
        <v>0</v>
      </c>
      <c r="I228" s="71"/>
    </row>
    <row r="229" spans="1:9" s="37" customFormat="1">
      <c r="A229" s="67">
        <v>227</v>
      </c>
      <c r="B229" s="54" t="s">
        <v>12</v>
      </c>
      <c r="C229" s="23" t="s">
        <v>375</v>
      </c>
      <c r="D229" s="30" t="s">
        <v>341</v>
      </c>
      <c r="E229" s="58"/>
      <c r="F229" s="70"/>
      <c r="G229" s="70"/>
      <c r="H229" s="71">
        <f t="shared" si="3"/>
        <v>0</v>
      </c>
      <c r="I229" s="71"/>
    </row>
    <row r="230" spans="1:9" s="37" customFormat="1">
      <c r="A230" s="67">
        <v>228</v>
      </c>
      <c r="B230" s="54" t="s">
        <v>12</v>
      </c>
      <c r="C230" s="72" t="s">
        <v>149</v>
      </c>
      <c r="D230" s="25" t="s">
        <v>279</v>
      </c>
      <c r="E230" s="57"/>
      <c r="F230" s="68"/>
      <c r="G230" s="68"/>
      <c r="H230" s="71">
        <f t="shared" si="3"/>
        <v>0</v>
      </c>
      <c r="I230" s="69"/>
    </row>
    <row r="231" spans="1:9" s="37" customFormat="1">
      <c r="A231" s="67">
        <v>229</v>
      </c>
      <c r="B231" s="54" t="s">
        <v>12</v>
      </c>
      <c r="C231" s="72" t="s">
        <v>150</v>
      </c>
      <c r="D231" s="25" t="s">
        <v>289</v>
      </c>
      <c r="E231" s="57"/>
      <c r="F231" s="68"/>
      <c r="G231" s="68"/>
      <c r="H231" s="71">
        <f t="shared" si="3"/>
        <v>0</v>
      </c>
      <c r="I231" s="69"/>
    </row>
    <row r="232" spans="1:9" s="37" customFormat="1">
      <c r="A232" s="67">
        <v>230</v>
      </c>
      <c r="B232" s="54" t="s">
        <v>12</v>
      </c>
      <c r="C232" s="24" t="s">
        <v>364</v>
      </c>
      <c r="D232" s="30" t="s">
        <v>17</v>
      </c>
      <c r="E232" s="59"/>
      <c r="F232" s="68"/>
      <c r="G232" s="68"/>
      <c r="H232" s="71">
        <f t="shared" si="3"/>
        <v>0</v>
      </c>
      <c r="I232" s="69"/>
    </row>
    <row r="233" spans="1:9" s="37" customFormat="1">
      <c r="A233" s="67">
        <v>231</v>
      </c>
      <c r="B233" s="54" t="s">
        <v>12</v>
      </c>
      <c r="C233" s="24" t="s">
        <v>362</v>
      </c>
      <c r="D233" s="30" t="s">
        <v>17</v>
      </c>
      <c r="E233" s="58"/>
      <c r="F233" s="70"/>
      <c r="G233" s="70"/>
      <c r="H233" s="71">
        <f t="shared" si="3"/>
        <v>0</v>
      </c>
      <c r="I233" s="71"/>
    </row>
    <row r="234" spans="1:9" s="37" customFormat="1">
      <c r="A234" s="67">
        <v>232</v>
      </c>
      <c r="B234" s="54" t="s">
        <v>12</v>
      </c>
      <c r="C234" s="65" t="s">
        <v>365</v>
      </c>
      <c r="D234" s="55" t="s">
        <v>17</v>
      </c>
      <c r="E234" s="58"/>
      <c r="F234" s="68"/>
      <c r="G234" s="68"/>
      <c r="H234" s="71">
        <f t="shared" si="3"/>
        <v>0</v>
      </c>
      <c r="I234" s="69"/>
    </row>
    <row r="235" spans="1:9" s="37" customFormat="1">
      <c r="A235" s="67">
        <v>233</v>
      </c>
      <c r="B235" s="54" t="s">
        <v>12</v>
      </c>
      <c r="C235" s="72" t="s">
        <v>363</v>
      </c>
      <c r="D235" s="25" t="s">
        <v>17</v>
      </c>
      <c r="E235" s="57"/>
      <c r="F235" s="70"/>
      <c r="G235" s="70"/>
      <c r="H235" s="71">
        <f t="shared" si="3"/>
        <v>0</v>
      </c>
      <c r="I235" s="71"/>
    </row>
    <row r="236" spans="1:9" s="37" customFormat="1">
      <c r="A236" s="67">
        <v>234</v>
      </c>
      <c r="B236" s="54" t="s">
        <v>12</v>
      </c>
      <c r="C236" s="72" t="s">
        <v>515</v>
      </c>
      <c r="D236" s="25" t="s">
        <v>656</v>
      </c>
      <c r="E236" s="57"/>
      <c r="F236" s="68"/>
      <c r="G236" s="68"/>
      <c r="H236" s="71">
        <f t="shared" si="3"/>
        <v>0</v>
      </c>
      <c r="I236" s="69"/>
    </row>
    <row r="237" spans="1:9" s="38" customFormat="1">
      <c r="A237" s="67">
        <v>235</v>
      </c>
      <c r="B237" s="54" t="s">
        <v>12</v>
      </c>
      <c r="C237" s="72" t="s">
        <v>151</v>
      </c>
      <c r="D237" s="25" t="s">
        <v>279</v>
      </c>
      <c r="E237" s="57"/>
      <c r="F237" s="68"/>
      <c r="G237" s="68"/>
      <c r="H237" s="71">
        <f t="shared" si="3"/>
        <v>0</v>
      </c>
      <c r="I237" s="69"/>
    </row>
    <row r="238" spans="1:9" s="38" customFormat="1">
      <c r="A238" s="67">
        <v>236</v>
      </c>
      <c r="B238" s="54" t="s">
        <v>12</v>
      </c>
      <c r="C238" s="24" t="s">
        <v>152</v>
      </c>
      <c r="D238" s="30" t="s">
        <v>279</v>
      </c>
      <c r="E238" s="58"/>
      <c r="F238" s="70"/>
      <c r="G238" s="70"/>
      <c r="H238" s="71">
        <f t="shared" si="3"/>
        <v>0</v>
      </c>
      <c r="I238" s="71"/>
    </row>
    <row r="239" spans="1:9" s="38" customFormat="1">
      <c r="A239" s="67">
        <v>237</v>
      </c>
      <c r="B239" s="54" t="s">
        <v>12</v>
      </c>
      <c r="C239" s="24" t="s">
        <v>153</v>
      </c>
      <c r="D239" s="30" t="s">
        <v>279</v>
      </c>
      <c r="E239" s="58"/>
      <c r="F239" s="70"/>
      <c r="G239" s="70"/>
      <c r="H239" s="71">
        <f t="shared" si="3"/>
        <v>0</v>
      </c>
      <c r="I239" s="71"/>
    </row>
    <row r="240" spans="1:9" s="38" customFormat="1">
      <c r="A240" s="67">
        <v>238</v>
      </c>
      <c r="B240" s="54" t="s">
        <v>12</v>
      </c>
      <c r="C240" s="24" t="s">
        <v>510</v>
      </c>
      <c r="D240" s="75" t="s">
        <v>511</v>
      </c>
      <c r="E240" s="73"/>
      <c r="F240" s="70"/>
      <c r="G240" s="70"/>
      <c r="H240" s="71">
        <f t="shared" si="3"/>
        <v>0</v>
      </c>
      <c r="I240" s="71"/>
    </row>
    <row r="241" spans="1:9" s="38" customFormat="1">
      <c r="A241" s="67">
        <v>239</v>
      </c>
      <c r="B241" s="54" t="s">
        <v>12</v>
      </c>
      <c r="C241" s="41" t="s">
        <v>512</v>
      </c>
      <c r="D241" s="42" t="s">
        <v>511</v>
      </c>
      <c r="E241" s="57"/>
      <c r="F241" s="68"/>
      <c r="G241" s="68"/>
      <c r="H241" s="71">
        <f t="shared" si="3"/>
        <v>0</v>
      </c>
      <c r="I241" s="69"/>
    </row>
    <row r="242" spans="1:9" s="38" customFormat="1">
      <c r="A242" s="67">
        <v>240</v>
      </c>
      <c r="B242" s="54" t="s">
        <v>12</v>
      </c>
      <c r="C242" s="72" t="s">
        <v>514</v>
      </c>
      <c r="D242" s="25" t="s">
        <v>511</v>
      </c>
      <c r="E242" s="57"/>
      <c r="F242" s="68"/>
      <c r="G242" s="68"/>
      <c r="H242" s="71">
        <f t="shared" si="3"/>
        <v>0</v>
      </c>
      <c r="I242" s="69"/>
    </row>
    <row r="243" spans="1:9" s="38" customFormat="1">
      <c r="A243" s="67">
        <v>241</v>
      </c>
      <c r="B243" s="54" t="s">
        <v>12</v>
      </c>
      <c r="C243" s="24" t="s">
        <v>513</v>
      </c>
      <c r="D243" s="75" t="s">
        <v>511</v>
      </c>
      <c r="E243" s="73"/>
      <c r="F243" s="70"/>
      <c r="G243" s="70"/>
      <c r="H243" s="71">
        <f t="shared" si="3"/>
        <v>0</v>
      </c>
      <c r="I243" s="71"/>
    </row>
    <row r="244" spans="1:9" s="38" customFormat="1">
      <c r="A244" s="67">
        <v>242</v>
      </c>
      <c r="B244" s="54" t="s">
        <v>12</v>
      </c>
      <c r="C244" s="47" t="s">
        <v>569</v>
      </c>
      <c r="D244" s="55" t="s">
        <v>570</v>
      </c>
      <c r="E244" s="58"/>
      <c r="F244" s="68"/>
      <c r="G244" s="68"/>
      <c r="H244" s="71">
        <f t="shared" si="3"/>
        <v>0</v>
      </c>
      <c r="I244" s="69"/>
    </row>
    <row r="245" spans="1:9" s="38" customFormat="1" ht="28">
      <c r="A245" s="67">
        <v>243</v>
      </c>
      <c r="B245" s="54" t="s">
        <v>12</v>
      </c>
      <c r="C245" s="41" t="s">
        <v>157</v>
      </c>
      <c r="D245" s="40" t="s">
        <v>279</v>
      </c>
      <c r="E245" s="58"/>
      <c r="F245" s="68"/>
      <c r="G245" s="68"/>
      <c r="H245" s="71">
        <f t="shared" si="3"/>
        <v>0</v>
      </c>
      <c r="I245" s="69"/>
    </row>
    <row r="246" spans="1:9" s="38" customFormat="1" ht="28">
      <c r="A246" s="67">
        <v>244</v>
      </c>
      <c r="B246" s="54" t="s">
        <v>12</v>
      </c>
      <c r="C246" s="72" t="s">
        <v>158</v>
      </c>
      <c r="D246" s="25" t="s">
        <v>279</v>
      </c>
      <c r="E246" s="57"/>
      <c r="F246" s="68"/>
      <c r="G246" s="68"/>
      <c r="H246" s="71">
        <f t="shared" si="3"/>
        <v>0</v>
      </c>
      <c r="I246" s="69"/>
    </row>
    <row r="247" spans="1:9" s="38" customFormat="1" ht="28">
      <c r="A247" s="67">
        <v>245</v>
      </c>
      <c r="B247" s="54" t="s">
        <v>12</v>
      </c>
      <c r="C247" s="24" t="s">
        <v>159</v>
      </c>
      <c r="D247" s="31" t="s">
        <v>279</v>
      </c>
      <c r="E247" s="73"/>
      <c r="F247" s="70"/>
      <c r="G247" s="70"/>
      <c r="H247" s="71">
        <f t="shared" si="3"/>
        <v>0</v>
      </c>
      <c r="I247" s="71"/>
    </row>
    <row r="248" spans="1:9" s="38" customFormat="1" ht="28">
      <c r="A248" s="67">
        <v>246</v>
      </c>
      <c r="B248" s="54" t="s">
        <v>12</v>
      </c>
      <c r="C248" s="23" t="s">
        <v>160</v>
      </c>
      <c r="D248" s="56" t="s">
        <v>279</v>
      </c>
      <c r="E248" s="57"/>
      <c r="F248" s="68"/>
      <c r="G248" s="68"/>
      <c r="H248" s="71">
        <f t="shared" si="3"/>
        <v>0</v>
      </c>
      <c r="I248" s="69"/>
    </row>
    <row r="249" spans="1:9" s="38" customFormat="1" ht="28">
      <c r="A249" s="67">
        <v>247</v>
      </c>
      <c r="B249" s="54" t="s">
        <v>12</v>
      </c>
      <c r="C249" s="24" t="s">
        <v>161</v>
      </c>
      <c r="D249" s="29" t="s">
        <v>279</v>
      </c>
      <c r="E249" s="74"/>
      <c r="F249" s="70"/>
      <c r="G249" s="70"/>
      <c r="H249" s="71">
        <f t="shared" si="3"/>
        <v>0</v>
      </c>
      <c r="I249" s="71"/>
    </row>
    <row r="250" spans="1:9" s="38" customFormat="1" ht="28">
      <c r="A250" s="67">
        <v>248</v>
      </c>
      <c r="B250" s="54" t="s">
        <v>12</v>
      </c>
      <c r="C250" s="24" t="s">
        <v>162</v>
      </c>
      <c r="D250" s="31" t="s">
        <v>163</v>
      </c>
      <c r="E250" s="73" t="s">
        <v>267</v>
      </c>
      <c r="F250" s="70"/>
      <c r="G250" s="70"/>
      <c r="H250" s="71">
        <f t="shared" si="3"/>
        <v>0</v>
      </c>
      <c r="I250" s="71"/>
    </row>
    <row r="251" spans="1:9" s="38" customFormat="1" ht="28">
      <c r="A251" s="67">
        <v>249</v>
      </c>
      <c r="B251" s="54" t="s">
        <v>12</v>
      </c>
      <c r="C251" s="72" t="s">
        <v>164</v>
      </c>
      <c r="D251" s="25" t="s">
        <v>163</v>
      </c>
      <c r="E251" s="57" t="s">
        <v>267</v>
      </c>
      <c r="F251" s="68"/>
      <c r="G251" s="68"/>
      <c r="H251" s="71">
        <f t="shared" si="3"/>
        <v>0</v>
      </c>
      <c r="I251" s="69"/>
    </row>
    <row r="252" spans="1:9" s="38" customFormat="1" ht="28">
      <c r="A252" s="67">
        <v>250</v>
      </c>
      <c r="B252" s="54" t="s">
        <v>12</v>
      </c>
      <c r="C252" s="72" t="s">
        <v>165</v>
      </c>
      <c r="D252" s="25" t="s">
        <v>163</v>
      </c>
      <c r="E252" s="57" t="s">
        <v>267</v>
      </c>
      <c r="F252" s="70"/>
      <c r="G252" s="70"/>
      <c r="H252" s="71">
        <f t="shared" si="3"/>
        <v>0</v>
      </c>
      <c r="I252" s="71"/>
    </row>
    <row r="253" spans="1:9" s="38" customFormat="1" ht="28">
      <c r="A253" s="67">
        <v>251</v>
      </c>
      <c r="B253" s="54" t="s">
        <v>12</v>
      </c>
      <c r="C253" s="72" t="s">
        <v>277</v>
      </c>
      <c r="D253" s="25" t="s">
        <v>232</v>
      </c>
      <c r="E253" s="57" t="s">
        <v>267</v>
      </c>
      <c r="F253" s="70"/>
      <c r="G253" s="70"/>
      <c r="H253" s="71">
        <f t="shared" si="3"/>
        <v>0</v>
      </c>
      <c r="I253" s="71"/>
    </row>
    <row r="254" spans="1:9" s="38" customFormat="1" ht="28">
      <c r="A254" s="67">
        <v>252</v>
      </c>
      <c r="B254" s="54" t="s">
        <v>12</v>
      </c>
      <c r="C254" s="72" t="s">
        <v>231</v>
      </c>
      <c r="D254" s="25" t="s">
        <v>232</v>
      </c>
      <c r="E254" s="57" t="s">
        <v>267</v>
      </c>
      <c r="F254" s="70"/>
      <c r="G254" s="70"/>
      <c r="H254" s="71">
        <f t="shared" si="3"/>
        <v>0</v>
      </c>
      <c r="I254" s="71"/>
    </row>
    <row r="255" spans="1:9" s="38" customFormat="1" ht="28">
      <c r="A255" s="67">
        <v>253</v>
      </c>
      <c r="B255" s="54" t="s">
        <v>12</v>
      </c>
      <c r="C255" s="72" t="s">
        <v>230</v>
      </c>
      <c r="D255" s="25" t="s">
        <v>232</v>
      </c>
      <c r="E255" s="57" t="s">
        <v>267</v>
      </c>
      <c r="F255" s="70"/>
      <c r="G255" s="70"/>
      <c r="H255" s="71">
        <f t="shared" si="3"/>
        <v>0</v>
      </c>
      <c r="I255" s="71"/>
    </row>
    <row r="256" spans="1:9" s="38" customFormat="1">
      <c r="A256" s="67">
        <v>254</v>
      </c>
      <c r="B256" s="54" t="s">
        <v>12</v>
      </c>
      <c r="C256" s="24" t="s">
        <v>246</v>
      </c>
      <c r="D256" s="30" t="s">
        <v>247</v>
      </c>
      <c r="E256" s="58"/>
      <c r="F256" s="70"/>
      <c r="G256" s="70"/>
      <c r="H256" s="71">
        <f t="shared" si="3"/>
        <v>0</v>
      </c>
      <c r="I256" s="71"/>
    </row>
    <row r="257" spans="1:9" s="38" customFormat="1">
      <c r="A257" s="67">
        <v>255</v>
      </c>
      <c r="B257" s="54" t="s">
        <v>12</v>
      </c>
      <c r="C257" s="24" t="s">
        <v>248</v>
      </c>
      <c r="D257" s="30" t="s">
        <v>247</v>
      </c>
      <c r="E257" s="58"/>
      <c r="F257" s="70"/>
      <c r="G257" s="70"/>
      <c r="H257" s="71">
        <f t="shared" si="3"/>
        <v>0</v>
      </c>
      <c r="I257" s="71"/>
    </row>
    <row r="258" spans="1:9" s="38" customFormat="1">
      <c r="A258" s="67">
        <v>256</v>
      </c>
      <c r="B258" s="54" t="s">
        <v>12</v>
      </c>
      <c r="C258" s="24" t="s">
        <v>249</v>
      </c>
      <c r="D258" s="30" t="s">
        <v>247</v>
      </c>
      <c r="E258" s="58"/>
      <c r="F258" s="70"/>
      <c r="G258" s="70"/>
      <c r="H258" s="71">
        <f t="shared" si="3"/>
        <v>0</v>
      </c>
      <c r="I258" s="71"/>
    </row>
    <row r="259" spans="1:9" s="38" customFormat="1" ht="28">
      <c r="A259" s="67">
        <v>257</v>
      </c>
      <c r="B259" s="54" t="s">
        <v>12</v>
      </c>
      <c r="C259" s="24" t="s">
        <v>166</v>
      </c>
      <c r="D259" s="30" t="s">
        <v>167</v>
      </c>
      <c r="E259" s="58"/>
      <c r="F259" s="70"/>
      <c r="G259" s="70"/>
      <c r="H259" s="71">
        <f t="shared" si="3"/>
        <v>0</v>
      </c>
      <c r="I259" s="71"/>
    </row>
    <row r="260" spans="1:9" s="38" customFormat="1" ht="28">
      <c r="A260" s="67">
        <v>258</v>
      </c>
      <c r="B260" s="54" t="s">
        <v>12</v>
      </c>
      <c r="C260" s="24" t="s">
        <v>168</v>
      </c>
      <c r="D260" s="30" t="s">
        <v>167</v>
      </c>
      <c r="E260" s="58"/>
      <c r="F260" s="70"/>
      <c r="G260" s="70"/>
      <c r="H260" s="71">
        <f t="shared" ref="H260:H323" si="4">F260*G260</f>
        <v>0</v>
      </c>
      <c r="I260" s="71"/>
    </row>
    <row r="261" spans="1:9" s="38" customFormat="1" ht="28">
      <c r="A261" s="67">
        <v>259</v>
      </c>
      <c r="B261" s="54" t="s">
        <v>12</v>
      </c>
      <c r="C261" s="24" t="s">
        <v>169</v>
      </c>
      <c r="D261" s="30" t="s">
        <v>167</v>
      </c>
      <c r="E261" s="58"/>
      <c r="F261" s="70"/>
      <c r="G261" s="70"/>
      <c r="H261" s="71">
        <f t="shared" si="4"/>
        <v>0</v>
      </c>
      <c r="I261" s="71"/>
    </row>
    <row r="262" spans="1:9" s="38" customFormat="1">
      <c r="A262" s="67">
        <v>260</v>
      </c>
      <c r="B262" s="54" t="s">
        <v>12</v>
      </c>
      <c r="C262" s="24" t="s">
        <v>170</v>
      </c>
      <c r="D262" s="30" t="s">
        <v>644</v>
      </c>
      <c r="E262" s="58"/>
      <c r="F262" s="70"/>
      <c r="G262" s="70"/>
      <c r="H262" s="71">
        <f t="shared" si="4"/>
        <v>0</v>
      </c>
      <c r="I262" s="71"/>
    </row>
    <row r="263" spans="1:9" s="38" customFormat="1">
      <c r="A263" s="67">
        <v>261</v>
      </c>
      <c r="B263" s="54" t="s">
        <v>12</v>
      </c>
      <c r="C263" s="46" t="s">
        <v>381</v>
      </c>
      <c r="D263" s="56" t="s">
        <v>141</v>
      </c>
      <c r="E263" s="57" t="s">
        <v>317</v>
      </c>
      <c r="F263" s="68"/>
      <c r="G263" s="68"/>
      <c r="H263" s="71">
        <f t="shared" si="4"/>
        <v>0</v>
      </c>
      <c r="I263" s="69"/>
    </row>
    <row r="264" spans="1:9" s="38" customFormat="1">
      <c r="A264" s="67">
        <v>262</v>
      </c>
      <c r="B264" s="54" t="s">
        <v>12</v>
      </c>
      <c r="C264" s="24" t="s">
        <v>173</v>
      </c>
      <c r="D264" s="30" t="s">
        <v>290</v>
      </c>
      <c r="E264" s="58"/>
      <c r="F264" s="68"/>
      <c r="G264" s="68"/>
      <c r="H264" s="71">
        <f t="shared" si="4"/>
        <v>0</v>
      </c>
      <c r="I264" s="69"/>
    </row>
    <row r="265" spans="1:9" s="38" customFormat="1" ht="28">
      <c r="A265" s="67">
        <v>263</v>
      </c>
      <c r="B265" s="54" t="s">
        <v>12</v>
      </c>
      <c r="C265" s="24" t="s">
        <v>640</v>
      </c>
      <c r="D265" s="30" t="s">
        <v>17</v>
      </c>
      <c r="E265" s="58"/>
      <c r="F265" s="70"/>
      <c r="G265" s="70"/>
      <c r="H265" s="71">
        <f t="shared" si="4"/>
        <v>0</v>
      </c>
      <c r="I265" s="71"/>
    </row>
    <row r="266" spans="1:9" s="38" customFormat="1">
      <c r="A266" s="67">
        <v>264</v>
      </c>
      <c r="B266" s="54" t="s">
        <v>12</v>
      </c>
      <c r="C266" s="24" t="s">
        <v>250</v>
      </c>
      <c r="D266" s="30" t="s">
        <v>17</v>
      </c>
      <c r="E266" s="58"/>
      <c r="F266" s="70"/>
      <c r="G266" s="70"/>
      <c r="H266" s="71">
        <f t="shared" si="4"/>
        <v>0</v>
      </c>
      <c r="I266" s="71"/>
    </row>
    <row r="267" spans="1:9" s="38" customFormat="1">
      <c r="A267" s="67">
        <v>265</v>
      </c>
      <c r="B267" s="54" t="s">
        <v>12</v>
      </c>
      <c r="C267" s="24" t="s">
        <v>228</v>
      </c>
      <c r="D267" s="30" t="s">
        <v>17</v>
      </c>
      <c r="E267" s="58"/>
      <c r="F267" s="68"/>
      <c r="G267" s="68"/>
      <c r="H267" s="71">
        <f t="shared" si="4"/>
        <v>0</v>
      </c>
      <c r="I267" s="69"/>
    </row>
    <row r="268" spans="1:9" s="38" customFormat="1" ht="28">
      <c r="A268" s="67">
        <v>266</v>
      </c>
      <c r="B268" s="54" t="s">
        <v>12</v>
      </c>
      <c r="C268" s="24" t="s">
        <v>182</v>
      </c>
      <c r="D268" s="30" t="s">
        <v>183</v>
      </c>
      <c r="E268" s="77"/>
      <c r="F268" s="70"/>
      <c r="G268" s="70"/>
      <c r="H268" s="71">
        <f t="shared" si="4"/>
        <v>0</v>
      </c>
      <c r="I268" s="71"/>
    </row>
    <row r="269" spans="1:9" s="38" customFormat="1">
      <c r="A269" s="67">
        <v>267</v>
      </c>
      <c r="B269" s="54" t="s">
        <v>12</v>
      </c>
      <c r="C269" s="24" t="s">
        <v>187</v>
      </c>
      <c r="D269" s="30" t="s">
        <v>17</v>
      </c>
      <c r="E269" s="73"/>
      <c r="F269" s="70"/>
      <c r="G269" s="70"/>
      <c r="H269" s="71">
        <f t="shared" si="4"/>
        <v>0</v>
      </c>
      <c r="I269" s="71"/>
    </row>
    <row r="270" spans="1:9" s="38" customFormat="1">
      <c r="A270" s="67">
        <v>268</v>
      </c>
      <c r="B270" s="54" t="s">
        <v>12</v>
      </c>
      <c r="C270" s="24" t="s">
        <v>189</v>
      </c>
      <c r="D270" s="32" t="s">
        <v>190</v>
      </c>
      <c r="E270" s="78"/>
      <c r="F270" s="70"/>
      <c r="G270" s="70"/>
      <c r="H270" s="71">
        <f t="shared" si="4"/>
        <v>0</v>
      </c>
      <c r="I270" s="71"/>
    </row>
    <row r="271" spans="1:9" s="38" customFormat="1" ht="28">
      <c r="A271" s="67">
        <v>269</v>
      </c>
      <c r="B271" s="54" t="s">
        <v>12</v>
      </c>
      <c r="C271" s="24" t="s">
        <v>377</v>
      </c>
      <c r="D271" s="30" t="s">
        <v>401</v>
      </c>
      <c r="E271" s="58" t="s">
        <v>680</v>
      </c>
      <c r="F271" s="70"/>
      <c r="G271" s="70"/>
      <c r="H271" s="71">
        <f t="shared" si="4"/>
        <v>0</v>
      </c>
      <c r="I271" s="71"/>
    </row>
    <row r="272" spans="1:9" s="38" customFormat="1" ht="28">
      <c r="A272" s="67">
        <v>270</v>
      </c>
      <c r="B272" s="54" t="s">
        <v>12</v>
      </c>
      <c r="C272" s="24" t="s">
        <v>422</v>
      </c>
      <c r="D272" s="32" t="s">
        <v>423</v>
      </c>
      <c r="E272" s="78"/>
      <c r="F272" s="70"/>
      <c r="G272" s="70"/>
      <c r="H272" s="71">
        <f t="shared" si="4"/>
        <v>0</v>
      </c>
      <c r="I272" s="71"/>
    </row>
    <row r="273" spans="1:9" s="38" customFormat="1">
      <c r="A273" s="67">
        <v>271</v>
      </c>
      <c r="B273" s="54" t="s">
        <v>12</v>
      </c>
      <c r="C273" s="24" t="s">
        <v>331</v>
      </c>
      <c r="D273" s="30" t="s">
        <v>253</v>
      </c>
      <c r="E273" s="58" t="s">
        <v>269</v>
      </c>
      <c r="F273" s="70"/>
      <c r="G273" s="70"/>
      <c r="H273" s="71">
        <f t="shared" si="4"/>
        <v>0</v>
      </c>
      <c r="I273" s="71"/>
    </row>
    <row r="274" spans="1:9" s="38" customFormat="1" ht="28">
      <c r="A274" s="67">
        <v>272</v>
      </c>
      <c r="B274" s="54" t="s">
        <v>12</v>
      </c>
      <c r="C274" s="24" t="s">
        <v>199</v>
      </c>
      <c r="D274" s="30" t="s">
        <v>214</v>
      </c>
      <c r="E274" s="58"/>
      <c r="F274" s="70"/>
      <c r="G274" s="70"/>
      <c r="H274" s="71">
        <f t="shared" si="4"/>
        <v>0</v>
      </c>
      <c r="I274" s="71"/>
    </row>
    <row r="275" spans="1:9" s="38" customFormat="1">
      <c r="A275" s="67">
        <v>273</v>
      </c>
      <c r="B275" s="54" t="s">
        <v>12</v>
      </c>
      <c r="C275" s="24" t="s">
        <v>200</v>
      </c>
      <c r="D275" s="30" t="s">
        <v>214</v>
      </c>
      <c r="E275" s="73"/>
      <c r="F275" s="70"/>
      <c r="G275" s="70"/>
      <c r="H275" s="71">
        <f t="shared" si="4"/>
        <v>0</v>
      </c>
      <c r="I275" s="71"/>
    </row>
    <row r="276" spans="1:9" s="38" customFormat="1" ht="28">
      <c r="A276" s="67">
        <v>274</v>
      </c>
      <c r="B276" s="54" t="s">
        <v>12</v>
      </c>
      <c r="C276" s="24" t="s">
        <v>201</v>
      </c>
      <c r="D276" s="30" t="s">
        <v>214</v>
      </c>
      <c r="E276" s="58"/>
      <c r="F276" s="70"/>
      <c r="G276" s="70"/>
      <c r="H276" s="71">
        <f t="shared" si="4"/>
        <v>0</v>
      </c>
      <c r="I276" s="71"/>
    </row>
    <row r="277" spans="1:9" s="38" customFormat="1" ht="28">
      <c r="A277" s="67">
        <v>275</v>
      </c>
      <c r="B277" s="54" t="s">
        <v>12</v>
      </c>
      <c r="C277" s="24" t="s">
        <v>414</v>
      </c>
      <c r="D277" s="32" t="s">
        <v>415</v>
      </c>
      <c r="E277" s="78"/>
      <c r="F277" s="70"/>
      <c r="G277" s="70"/>
      <c r="H277" s="71">
        <f t="shared" si="4"/>
        <v>0</v>
      </c>
      <c r="I277" s="71"/>
    </row>
    <row r="278" spans="1:9" s="38" customFormat="1" ht="28">
      <c r="A278" s="67">
        <v>276</v>
      </c>
      <c r="B278" s="54" t="s">
        <v>12</v>
      </c>
      <c r="C278" s="24" t="s">
        <v>202</v>
      </c>
      <c r="D278" s="30" t="s">
        <v>646</v>
      </c>
      <c r="E278" s="58"/>
      <c r="F278" s="70"/>
      <c r="G278" s="70"/>
      <c r="H278" s="71">
        <f t="shared" si="4"/>
        <v>0</v>
      </c>
      <c r="I278" s="71"/>
    </row>
    <row r="279" spans="1:9" s="38" customFormat="1">
      <c r="A279" s="67">
        <v>277</v>
      </c>
      <c r="B279" s="54" t="s">
        <v>12</v>
      </c>
      <c r="C279" s="39" t="s">
        <v>571</v>
      </c>
      <c r="D279" s="42" t="s">
        <v>572</v>
      </c>
      <c r="E279" s="57"/>
      <c r="F279" s="68"/>
      <c r="G279" s="68"/>
      <c r="H279" s="71">
        <f t="shared" si="4"/>
        <v>0</v>
      </c>
      <c r="I279" s="69"/>
    </row>
    <row r="280" spans="1:9" s="38" customFormat="1">
      <c r="A280" s="67">
        <v>278</v>
      </c>
      <c r="B280" s="54" t="s">
        <v>12</v>
      </c>
      <c r="C280" s="47" t="s">
        <v>573</v>
      </c>
      <c r="D280" s="40" t="s">
        <v>574</v>
      </c>
      <c r="E280" s="57"/>
      <c r="F280" s="68"/>
      <c r="G280" s="68"/>
      <c r="H280" s="71">
        <f t="shared" si="4"/>
        <v>0</v>
      </c>
      <c r="I280" s="69"/>
    </row>
    <row r="281" spans="1:9" s="38" customFormat="1" ht="28">
      <c r="A281" s="67">
        <v>279</v>
      </c>
      <c r="B281" s="54" t="s">
        <v>12</v>
      </c>
      <c r="C281" s="24" t="s">
        <v>203</v>
      </c>
      <c r="D281" s="30" t="s">
        <v>17</v>
      </c>
      <c r="E281" s="73"/>
      <c r="F281" s="70"/>
      <c r="G281" s="70"/>
      <c r="H281" s="71">
        <f t="shared" si="4"/>
        <v>0</v>
      </c>
      <c r="I281" s="71"/>
    </row>
    <row r="282" spans="1:9" s="38" customFormat="1" ht="28">
      <c r="A282" s="67">
        <v>280</v>
      </c>
      <c r="B282" s="54" t="s">
        <v>12</v>
      </c>
      <c r="C282" s="24" t="s">
        <v>204</v>
      </c>
      <c r="D282" s="31" t="s">
        <v>17</v>
      </c>
      <c r="E282" s="73"/>
      <c r="F282" s="70"/>
      <c r="G282" s="70"/>
      <c r="H282" s="71">
        <f t="shared" si="4"/>
        <v>0</v>
      </c>
      <c r="I282" s="71"/>
    </row>
    <row r="283" spans="1:9" s="38" customFormat="1" ht="28">
      <c r="A283" s="67">
        <v>281</v>
      </c>
      <c r="B283" s="54" t="s">
        <v>12</v>
      </c>
      <c r="C283" s="72" t="s">
        <v>204</v>
      </c>
      <c r="D283" s="25" t="s">
        <v>17</v>
      </c>
      <c r="E283" s="57"/>
      <c r="F283" s="68"/>
      <c r="G283" s="68"/>
      <c r="H283" s="71">
        <f t="shared" si="4"/>
        <v>0</v>
      </c>
      <c r="I283" s="69"/>
    </row>
    <row r="284" spans="1:9" s="38" customFormat="1" ht="28">
      <c r="A284" s="67">
        <v>282</v>
      </c>
      <c r="B284" s="54" t="s">
        <v>12</v>
      </c>
      <c r="C284" s="24" t="s">
        <v>205</v>
      </c>
      <c r="D284" s="30" t="s">
        <v>17</v>
      </c>
      <c r="E284" s="58"/>
      <c r="F284" s="70"/>
      <c r="G284" s="70"/>
      <c r="H284" s="71">
        <f t="shared" si="4"/>
        <v>0</v>
      </c>
      <c r="I284" s="71"/>
    </row>
    <row r="285" spans="1:9" s="38" customFormat="1" ht="28">
      <c r="A285" s="67">
        <v>283</v>
      </c>
      <c r="B285" s="54" t="s">
        <v>12</v>
      </c>
      <c r="C285" s="24" t="s">
        <v>206</v>
      </c>
      <c r="D285" s="30" t="s">
        <v>17</v>
      </c>
      <c r="E285" s="58"/>
      <c r="F285" s="70"/>
      <c r="G285" s="70"/>
      <c r="H285" s="71">
        <f t="shared" si="4"/>
        <v>0</v>
      </c>
      <c r="I285" s="71"/>
    </row>
    <row r="286" spans="1:9" s="38" customFormat="1" ht="28">
      <c r="A286" s="67">
        <v>284</v>
      </c>
      <c r="B286" s="54" t="s">
        <v>12</v>
      </c>
      <c r="C286" s="24" t="s">
        <v>207</v>
      </c>
      <c r="D286" s="30" t="s">
        <v>17</v>
      </c>
      <c r="E286" s="58"/>
      <c r="F286" s="70"/>
      <c r="G286" s="70"/>
      <c r="H286" s="71">
        <f t="shared" si="4"/>
        <v>0</v>
      </c>
      <c r="I286" s="71"/>
    </row>
    <row r="287" spans="1:9" s="38" customFormat="1" ht="28">
      <c r="A287" s="67">
        <v>285</v>
      </c>
      <c r="B287" s="54" t="s">
        <v>12</v>
      </c>
      <c r="C287" s="24" t="s">
        <v>208</v>
      </c>
      <c r="D287" s="30" t="s">
        <v>17</v>
      </c>
      <c r="E287" s="73"/>
      <c r="F287" s="70"/>
      <c r="G287" s="70"/>
      <c r="H287" s="71">
        <f t="shared" si="4"/>
        <v>0</v>
      </c>
      <c r="I287" s="71"/>
    </row>
    <row r="288" spans="1:9" s="38" customFormat="1" ht="28">
      <c r="A288" s="67">
        <v>286</v>
      </c>
      <c r="B288" s="54" t="s">
        <v>12</v>
      </c>
      <c r="C288" s="24" t="s">
        <v>209</v>
      </c>
      <c r="D288" s="31" t="s">
        <v>17</v>
      </c>
      <c r="E288" s="73"/>
      <c r="F288" s="70"/>
      <c r="G288" s="70"/>
      <c r="H288" s="71">
        <f t="shared" si="4"/>
        <v>0</v>
      </c>
      <c r="I288" s="71"/>
    </row>
    <row r="289" spans="1:9" s="38" customFormat="1" ht="28">
      <c r="A289" s="67">
        <v>287</v>
      </c>
      <c r="B289" s="54" t="s">
        <v>12</v>
      </c>
      <c r="C289" s="24" t="s">
        <v>210</v>
      </c>
      <c r="D289" s="32" t="s">
        <v>17</v>
      </c>
      <c r="E289" s="78"/>
      <c r="F289" s="70"/>
      <c r="G289" s="70"/>
      <c r="H289" s="71">
        <f t="shared" si="4"/>
        <v>0</v>
      </c>
      <c r="I289" s="71"/>
    </row>
    <row r="290" spans="1:9" s="38" customFormat="1" ht="28">
      <c r="A290" s="67">
        <v>288</v>
      </c>
      <c r="B290" s="54" t="s">
        <v>12</v>
      </c>
      <c r="C290" s="23" t="s">
        <v>211</v>
      </c>
      <c r="D290" s="30" t="s">
        <v>17</v>
      </c>
      <c r="E290" s="74"/>
      <c r="F290" s="70"/>
      <c r="G290" s="70"/>
      <c r="H290" s="71">
        <f t="shared" si="4"/>
        <v>0</v>
      </c>
      <c r="I290" s="71"/>
    </row>
    <row r="291" spans="1:9" s="38" customFormat="1" ht="28">
      <c r="A291" s="67">
        <v>289</v>
      </c>
      <c r="B291" s="54" t="s">
        <v>12</v>
      </c>
      <c r="C291" s="24" t="s">
        <v>212</v>
      </c>
      <c r="D291" s="31" t="s">
        <v>17</v>
      </c>
      <c r="E291" s="73"/>
      <c r="F291" s="70"/>
      <c r="G291" s="70"/>
      <c r="H291" s="71">
        <f t="shared" si="4"/>
        <v>0</v>
      </c>
      <c r="I291" s="71"/>
    </row>
    <row r="292" spans="1:9" s="38" customFormat="1">
      <c r="A292" s="67">
        <v>290</v>
      </c>
      <c r="B292" s="54" t="s">
        <v>683</v>
      </c>
      <c r="C292" s="72" t="s">
        <v>490</v>
      </c>
      <c r="D292" s="25" t="s">
        <v>17</v>
      </c>
      <c r="E292" s="57"/>
      <c r="F292" s="68"/>
      <c r="G292" s="68"/>
      <c r="H292" s="71">
        <f t="shared" si="4"/>
        <v>0</v>
      </c>
      <c r="I292" s="69"/>
    </row>
    <row r="293" spans="1:9" s="38" customFormat="1">
      <c r="A293" s="67">
        <v>291</v>
      </c>
      <c r="B293" s="54" t="s">
        <v>683</v>
      </c>
      <c r="C293" s="24" t="s">
        <v>487</v>
      </c>
      <c r="D293" s="31" t="s">
        <v>17</v>
      </c>
      <c r="E293" s="73"/>
      <c r="F293" s="70"/>
      <c r="G293" s="70"/>
      <c r="H293" s="71">
        <f t="shared" si="4"/>
        <v>0</v>
      </c>
      <c r="I293" s="71"/>
    </row>
    <row r="294" spans="1:9" s="38" customFormat="1">
      <c r="A294" s="67">
        <v>292</v>
      </c>
      <c r="B294" s="54" t="s">
        <v>683</v>
      </c>
      <c r="C294" s="72" t="s">
        <v>499</v>
      </c>
      <c r="D294" s="25" t="s">
        <v>17</v>
      </c>
      <c r="E294" s="57"/>
      <c r="F294" s="70"/>
      <c r="G294" s="70"/>
      <c r="H294" s="71">
        <f t="shared" si="4"/>
        <v>0</v>
      </c>
      <c r="I294" s="71"/>
    </row>
    <row r="295" spans="1:9" s="38" customFormat="1">
      <c r="A295" s="67">
        <v>293</v>
      </c>
      <c r="B295" s="54" t="s">
        <v>683</v>
      </c>
      <c r="C295" s="24" t="s">
        <v>492</v>
      </c>
      <c r="D295" s="30" t="s">
        <v>341</v>
      </c>
      <c r="E295" s="58"/>
      <c r="F295" s="70"/>
      <c r="G295" s="70"/>
      <c r="H295" s="71">
        <f t="shared" si="4"/>
        <v>0</v>
      </c>
      <c r="I295" s="71"/>
    </row>
    <row r="296" spans="1:9" s="38" customFormat="1">
      <c r="A296" s="67">
        <v>294</v>
      </c>
      <c r="B296" s="54" t="s">
        <v>683</v>
      </c>
      <c r="C296" s="24" t="s">
        <v>482</v>
      </c>
      <c r="D296" s="31" t="s">
        <v>459</v>
      </c>
      <c r="E296" s="73"/>
      <c r="F296" s="70"/>
      <c r="G296" s="70"/>
      <c r="H296" s="71">
        <f t="shared" si="4"/>
        <v>0</v>
      </c>
      <c r="I296" s="71"/>
    </row>
    <row r="297" spans="1:9" s="38" customFormat="1">
      <c r="A297" s="67">
        <v>295</v>
      </c>
      <c r="B297" s="54" t="s">
        <v>683</v>
      </c>
      <c r="C297" s="48" t="s">
        <v>491</v>
      </c>
      <c r="D297" s="30" t="s">
        <v>341</v>
      </c>
      <c r="E297" s="74"/>
      <c r="F297" s="70"/>
      <c r="G297" s="70"/>
      <c r="H297" s="71">
        <f t="shared" si="4"/>
        <v>0</v>
      </c>
      <c r="I297" s="71"/>
    </row>
    <row r="298" spans="1:9" s="38" customFormat="1">
      <c r="A298" s="67">
        <v>296</v>
      </c>
      <c r="B298" s="54" t="s">
        <v>683</v>
      </c>
      <c r="C298" s="24" t="s">
        <v>493</v>
      </c>
      <c r="D298" s="31" t="s">
        <v>17</v>
      </c>
      <c r="E298" s="73"/>
      <c r="F298" s="70"/>
      <c r="G298" s="70"/>
      <c r="H298" s="71">
        <f t="shared" si="4"/>
        <v>0</v>
      </c>
      <c r="I298" s="71"/>
    </row>
    <row r="299" spans="1:9" s="38" customFormat="1">
      <c r="A299" s="67">
        <v>297</v>
      </c>
      <c r="B299" s="54" t="s">
        <v>683</v>
      </c>
      <c r="C299" s="24" t="s">
        <v>489</v>
      </c>
      <c r="D299" s="30" t="s">
        <v>17</v>
      </c>
      <c r="E299" s="73"/>
      <c r="F299" s="68"/>
      <c r="G299" s="68"/>
      <c r="H299" s="71">
        <f t="shared" si="4"/>
        <v>0</v>
      </c>
      <c r="I299" s="69"/>
    </row>
    <row r="300" spans="1:9" s="38" customFormat="1">
      <c r="A300" s="67">
        <v>298</v>
      </c>
      <c r="B300" s="54" t="s">
        <v>683</v>
      </c>
      <c r="C300" s="47" t="s">
        <v>494</v>
      </c>
      <c r="D300" s="55" t="s">
        <v>495</v>
      </c>
      <c r="E300" s="58"/>
      <c r="F300" s="68"/>
      <c r="G300" s="68"/>
      <c r="H300" s="71">
        <f t="shared" si="4"/>
        <v>0</v>
      </c>
      <c r="I300" s="69"/>
    </row>
    <row r="301" spans="1:9" s="38" customFormat="1">
      <c r="A301" s="67">
        <v>299</v>
      </c>
      <c r="B301" s="54" t="s">
        <v>683</v>
      </c>
      <c r="C301" s="24" t="s">
        <v>483</v>
      </c>
      <c r="D301" s="30" t="s">
        <v>17</v>
      </c>
      <c r="E301" s="58"/>
      <c r="F301" s="68"/>
      <c r="G301" s="68"/>
      <c r="H301" s="71">
        <f t="shared" si="4"/>
        <v>0</v>
      </c>
      <c r="I301" s="69"/>
    </row>
    <row r="302" spans="1:9" s="38" customFormat="1">
      <c r="A302" s="67">
        <v>300</v>
      </c>
      <c r="B302" s="54" t="s">
        <v>683</v>
      </c>
      <c r="C302" s="41" t="s">
        <v>484</v>
      </c>
      <c r="D302" s="42" t="s">
        <v>17</v>
      </c>
      <c r="E302" s="57"/>
      <c r="F302" s="68"/>
      <c r="G302" s="68"/>
      <c r="H302" s="71">
        <f t="shared" si="4"/>
        <v>0</v>
      </c>
      <c r="I302" s="69"/>
    </row>
    <row r="303" spans="1:9" s="38" customFormat="1">
      <c r="A303" s="67">
        <v>301</v>
      </c>
      <c r="B303" s="54" t="s">
        <v>683</v>
      </c>
      <c r="C303" s="72" t="s">
        <v>498</v>
      </c>
      <c r="D303" s="25" t="s">
        <v>17</v>
      </c>
      <c r="E303" s="57"/>
      <c r="F303" s="70"/>
      <c r="G303" s="70"/>
      <c r="H303" s="71">
        <f t="shared" si="4"/>
        <v>0</v>
      </c>
      <c r="I303" s="71"/>
    </row>
    <row r="304" spans="1:9" s="38" customFormat="1">
      <c r="A304" s="67">
        <v>302</v>
      </c>
      <c r="B304" s="54" t="s">
        <v>683</v>
      </c>
      <c r="C304" s="24" t="s">
        <v>488</v>
      </c>
      <c r="D304" s="32" t="s">
        <v>17</v>
      </c>
      <c r="E304" s="78"/>
      <c r="F304" s="70"/>
      <c r="G304" s="70"/>
      <c r="H304" s="71">
        <f t="shared" si="4"/>
        <v>0</v>
      </c>
      <c r="I304" s="71"/>
    </row>
    <row r="305" spans="1:9" s="38" customFormat="1">
      <c r="A305" s="67">
        <v>303</v>
      </c>
      <c r="B305" s="54" t="s">
        <v>683</v>
      </c>
      <c r="C305" s="47" t="s">
        <v>485</v>
      </c>
      <c r="D305" s="55" t="s">
        <v>486</v>
      </c>
      <c r="E305" s="58"/>
      <c r="F305" s="68"/>
      <c r="G305" s="68"/>
      <c r="H305" s="71">
        <f t="shared" si="4"/>
        <v>0</v>
      </c>
      <c r="I305" s="69"/>
    </row>
    <row r="306" spans="1:9" s="38" customFormat="1">
      <c r="A306" s="67">
        <v>304</v>
      </c>
      <c r="B306" s="54" t="s">
        <v>683</v>
      </c>
      <c r="C306" s="24" t="s">
        <v>496</v>
      </c>
      <c r="D306" s="31" t="s">
        <v>497</v>
      </c>
      <c r="E306" s="73"/>
      <c r="F306" s="70"/>
      <c r="G306" s="70"/>
      <c r="H306" s="71">
        <f t="shared" si="4"/>
        <v>0</v>
      </c>
      <c r="I306" s="71"/>
    </row>
    <row r="307" spans="1:9" s="38" customFormat="1">
      <c r="A307" s="67">
        <v>305</v>
      </c>
      <c r="B307" s="54" t="s">
        <v>15</v>
      </c>
      <c r="C307" s="39" t="s">
        <v>18</v>
      </c>
      <c r="D307" s="42" t="s">
        <v>19</v>
      </c>
      <c r="E307" s="57"/>
      <c r="F307" s="68"/>
      <c r="G307" s="68"/>
      <c r="H307" s="71">
        <f t="shared" si="4"/>
        <v>0</v>
      </c>
      <c r="I307" s="69"/>
    </row>
    <row r="308" spans="1:9" s="38" customFormat="1">
      <c r="A308" s="67">
        <v>306</v>
      </c>
      <c r="B308" s="54" t="s">
        <v>15</v>
      </c>
      <c r="C308" s="41" t="s">
        <v>324</v>
      </c>
      <c r="D308" s="42" t="s">
        <v>56</v>
      </c>
      <c r="E308" s="57"/>
      <c r="F308" s="68"/>
      <c r="G308" s="68"/>
      <c r="H308" s="71">
        <f t="shared" si="4"/>
        <v>0</v>
      </c>
      <c r="I308" s="69"/>
    </row>
    <row r="309" spans="1:9" s="38" customFormat="1">
      <c r="A309" s="67">
        <v>307</v>
      </c>
      <c r="B309" s="54" t="s">
        <v>15</v>
      </c>
      <c r="C309" s="46" t="s">
        <v>615</v>
      </c>
      <c r="D309" s="40" t="s">
        <v>36</v>
      </c>
      <c r="E309" s="57" t="s">
        <v>260</v>
      </c>
      <c r="F309" s="68"/>
      <c r="G309" s="68"/>
      <c r="H309" s="71">
        <f t="shared" si="4"/>
        <v>0</v>
      </c>
      <c r="I309" s="69"/>
    </row>
    <row r="310" spans="1:9" s="38" customFormat="1">
      <c r="A310" s="67">
        <v>308</v>
      </c>
      <c r="B310" s="54" t="s">
        <v>15</v>
      </c>
      <c r="C310" s="24" t="s">
        <v>501</v>
      </c>
      <c r="D310" s="30" t="s">
        <v>502</v>
      </c>
      <c r="E310" s="73"/>
      <c r="F310" s="68"/>
      <c r="G310" s="68"/>
      <c r="H310" s="71">
        <f t="shared" si="4"/>
        <v>0</v>
      </c>
      <c r="I310" s="69"/>
    </row>
    <row r="311" spans="1:9" s="38" customFormat="1">
      <c r="A311" s="67">
        <v>309</v>
      </c>
      <c r="B311" s="54" t="s">
        <v>15</v>
      </c>
      <c r="C311" s="72" t="s">
        <v>48</v>
      </c>
      <c r="D311" s="25" t="s">
        <v>11</v>
      </c>
      <c r="E311" s="57"/>
      <c r="F311" s="68"/>
      <c r="G311" s="68"/>
      <c r="H311" s="71">
        <f t="shared" si="4"/>
        <v>0</v>
      </c>
      <c r="I311" s="69"/>
    </row>
    <row r="312" spans="1:9" s="38" customFormat="1">
      <c r="A312" s="67">
        <v>310</v>
      </c>
      <c r="B312" s="54" t="s">
        <v>15</v>
      </c>
      <c r="C312" s="72" t="s">
        <v>57</v>
      </c>
      <c r="D312" s="25" t="s">
        <v>56</v>
      </c>
      <c r="E312" s="57"/>
      <c r="F312" s="70"/>
      <c r="G312" s="70"/>
      <c r="H312" s="71">
        <f t="shared" si="4"/>
        <v>0</v>
      </c>
      <c r="I312" s="71"/>
    </row>
    <row r="313" spans="1:9" s="38" customFormat="1">
      <c r="A313" s="67">
        <v>311</v>
      </c>
      <c r="B313" s="54" t="s">
        <v>15</v>
      </c>
      <c r="C313" s="41" t="s">
        <v>58</v>
      </c>
      <c r="D313" s="42" t="s">
        <v>56</v>
      </c>
      <c r="E313" s="57"/>
      <c r="F313" s="68"/>
      <c r="G313" s="68"/>
      <c r="H313" s="71">
        <f t="shared" si="4"/>
        <v>0</v>
      </c>
      <c r="I313" s="69"/>
    </row>
    <row r="314" spans="1:9" s="38" customFormat="1">
      <c r="A314" s="67">
        <v>312</v>
      </c>
      <c r="B314" s="54" t="s">
        <v>15</v>
      </c>
      <c r="C314" s="24" t="s">
        <v>256</v>
      </c>
      <c r="D314" s="30" t="s">
        <v>116</v>
      </c>
      <c r="E314" s="58"/>
      <c r="F314" s="70"/>
      <c r="G314" s="70"/>
      <c r="H314" s="71">
        <f t="shared" si="4"/>
        <v>0</v>
      </c>
      <c r="I314" s="71"/>
    </row>
    <row r="315" spans="1:9" s="38" customFormat="1">
      <c r="A315" s="67">
        <v>313</v>
      </c>
      <c r="B315" s="54" t="s">
        <v>15</v>
      </c>
      <c r="C315" s="39" t="s">
        <v>94</v>
      </c>
      <c r="D315" s="42" t="s">
        <v>95</v>
      </c>
      <c r="E315" s="57"/>
      <c r="F315" s="68"/>
      <c r="G315" s="68"/>
      <c r="H315" s="71">
        <f t="shared" si="4"/>
        <v>0</v>
      </c>
      <c r="I315" s="69"/>
    </row>
    <row r="316" spans="1:9" s="38" customFormat="1">
      <c r="A316" s="67">
        <v>314</v>
      </c>
      <c r="B316" s="54" t="s">
        <v>15</v>
      </c>
      <c r="C316" s="72" t="s">
        <v>255</v>
      </c>
      <c r="D316" s="25" t="s">
        <v>73</v>
      </c>
      <c r="E316" s="57" t="s">
        <v>260</v>
      </c>
      <c r="F316" s="68"/>
      <c r="G316" s="68"/>
      <c r="H316" s="71">
        <f t="shared" si="4"/>
        <v>0</v>
      </c>
      <c r="I316" s="69"/>
    </row>
    <row r="317" spans="1:9" s="38" customFormat="1">
      <c r="A317" s="67">
        <v>315</v>
      </c>
      <c r="B317" s="54" t="s">
        <v>15</v>
      </c>
      <c r="C317" s="26" t="s">
        <v>102</v>
      </c>
      <c r="D317" s="55" t="s">
        <v>73</v>
      </c>
      <c r="E317" s="58"/>
      <c r="F317" s="68"/>
      <c r="G317" s="68"/>
      <c r="H317" s="71">
        <f t="shared" si="4"/>
        <v>0</v>
      </c>
      <c r="I317" s="69"/>
    </row>
    <row r="318" spans="1:9" s="38" customFormat="1" ht="28">
      <c r="A318" s="67">
        <v>316</v>
      </c>
      <c r="B318" s="54" t="s">
        <v>15</v>
      </c>
      <c r="C318" s="72" t="s">
        <v>109</v>
      </c>
      <c r="D318" s="25" t="s">
        <v>141</v>
      </c>
      <c r="E318" s="76"/>
      <c r="F318" s="68"/>
      <c r="G318" s="68"/>
      <c r="H318" s="71">
        <f t="shared" si="4"/>
        <v>0</v>
      </c>
      <c r="I318" s="69"/>
    </row>
    <row r="319" spans="1:9" s="38" customFormat="1">
      <c r="A319" s="67">
        <v>317</v>
      </c>
      <c r="B319" s="54" t="s">
        <v>15</v>
      </c>
      <c r="C319" s="24" t="s">
        <v>110</v>
      </c>
      <c r="D319" s="31" t="s">
        <v>73</v>
      </c>
      <c r="E319" s="73"/>
      <c r="F319" s="68"/>
      <c r="G319" s="68"/>
      <c r="H319" s="71">
        <f t="shared" si="4"/>
        <v>0</v>
      </c>
      <c r="I319" s="69"/>
    </row>
    <row r="320" spans="1:9" s="38" customFormat="1">
      <c r="A320" s="67">
        <v>318</v>
      </c>
      <c r="B320" s="54" t="s">
        <v>15</v>
      </c>
      <c r="C320" s="72" t="s">
        <v>118</v>
      </c>
      <c r="D320" s="25" t="s">
        <v>651</v>
      </c>
      <c r="E320" s="57"/>
      <c r="F320" s="68"/>
      <c r="G320" s="68"/>
      <c r="H320" s="71">
        <f t="shared" si="4"/>
        <v>0</v>
      </c>
      <c r="I320" s="69"/>
    </row>
    <row r="321" spans="1:9" s="38" customFormat="1">
      <c r="A321" s="67">
        <v>319</v>
      </c>
      <c r="B321" s="54" t="s">
        <v>15</v>
      </c>
      <c r="C321" s="27" t="s">
        <v>272</v>
      </c>
      <c r="D321" s="32" t="s">
        <v>117</v>
      </c>
      <c r="E321" s="78" t="s">
        <v>260</v>
      </c>
      <c r="F321" s="70"/>
      <c r="G321" s="70"/>
      <c r="H321" s="71">
        <f t="shared" si="4"/>
        <v>0</v>
      </c>
      <c r="I321" s="71"/>
    </row>
    <row r="322" spans="1:9" s="38" customFormat="1">
      <c r="A322" s="67">
        <v>320</v>
      </c>
      <c r="B322" s="54" t="s">
        <v>15</v>
      </c>
      <c r="C322" s="24" t="s">
        <v>119</v>
      </c>
      <c r="D322" s="30" t="s">
        <v>56</v>
      </c>
      <c r="E322" s="73" t="s">
        <v>260</v>
      </c>
      <c r="F322" s="70"/>
      <c r="G322" s="70"/>
      <c r="H322" s="71">
        <f t="shared" si="4"/>
        <v>0</v>
      </c>
      <c r="I322" s="71"/>
    </row>
    <row r="323" spans="1:9" s="38" customFormat="1" ht="28">
      <c r="A323" s="67">
        <v>321</v>
      </c>
      <c r="B323" s="54" t="s">
        <v>15</v>
      </c>
      <c r="C323" s="24" t="s">
        <v>563</v>
      </c>
      <c r="D323" s="31" t="s">
        <v>651</v>
      </c>
      <c r="E323" s="73"/>
      <c r="F323" s="70"/>
      <c r="G323" s="70"/>
      <c r="H323" s="71">
        <f t="shared" si="4"/>
        <v>0</v>
      </c>
      <c r="I323" s="71"/>
    </row>
    <row r="324" spans="1:9" s="38" customFormat="1">
      <c r="A324" s="67">
        <v>322</v>
      </c>
      <c r="B324" s="54" t="s">
        <v>15</v>
      </c>
      <c r="C324" s="24" t="s">
        <v>535</v>
      </c>
      <c r="D324" s="25" t="s">
        <v>502</v>
      </c>
      <c r="E324" s="58"/>
      <c r="F324" s="70"/>
      <c r="G324" s="70"/>
      <c r="H324" s="71">
        <f t="shared" ref="H324:H387" si="5">F324*G324</f>
        <v>0</v>
      </c>
      <c r="I324" s="71"/>
    </row>
    <row r="325" spans="1:9" s="38" customFormat="1">
      <c r="A325" s="67">
        <v>323</v>
      </c>
      <c r="B325" s="54" t="s">
        <v>15</v>
      </c>
      <c r="C325" s="24" t="s">
        <v>254</v>
      </c>
      <c r="D325" s="31" t="s">
        <v>116</v>
      </c>
      <c r="E325" s="73" t="s">
        <v>260</v>
      </c>
      <c r="F325" s="70"/>
      <c r="G325" s="70"/>
      <c r="H325" s="71">
        <f t="shared" si="5"/>
        <v>0</v>
      </c>
      <c r="I325" s="71"/>
    </row>
    <row r="326" spans="1:9" s="38" customFormat="1">
      <c r="A326" s="67">
        <v>324</v>
      </c>
      <c r="B326" s="54" t="s">
        <v>15</v>
      </c>
      <c r="C326" s="24" t="s">
        <v>139</v>
      </c>
      <c r="D326" s="32" t="s">
        <v>73</v>
      </c>
      <c r="E326" s="78"/>
      <c r="F326" s="70"/>
      <c r="G326" s="70"/>
      <c r="H326" s="71">
        <f t="shared" si="5"/>
        <v>0</v>
      </c>
      <c r="I326" s="71"/>
    </row>
    <row r="327" spans="1:9" s="38" customFormat="1">
      <c r="A327" s="67">
        <v>325</v>
      </c>
      <c r="B327" s="54" t="s">
        <v>15</v>
      </c>
      <c r="C327" s="24" t="s">
        <v>154</v>
      </c>
      <c r="D327" s="30" t="s">
        <v>73</v>
      </c>
      <c r="E327" s="58"/>
      <c r="F327" s="70"/>
      <c r="G327" s="70"/>
      <c r="H327" s="71">
        <f t="shared" si="5"/>
        <v>0</v>
      </c>
      <c r="I327" s="71"/>
    </row>
    <row r="328" spans="1:9" s="38" customFormat="1">
      <c r="A328" s="67">
        <v>326</v>
      </c>
      <c r="B328" s="54" t="s">
        <v>15</v>
      </c>
      <c r="C328" s="24" t="s">
        <v>184</v>
      </c>
      <c r="D328" s="29" t="s">
        <v>56</v>
      </c>
      <c r="E328" s="57"/>
      <c r="F328" s="68"/>
      <c r="G328" s="68"/>
      <c r="H328" s="71">
        <f t="shared" si="5"/>
        <v>0</v>
      </c>
      <c r="I328" s="69"/>
    </row>
    <row r="329" spans="1:9" s="38" customFormat="1">
      <c r="A329" s="67">
        <v>327</v>
      </c>
      <c r="B329" s="54" t="s">
        <v>15</v>
      </c>
      <c r="C329" s="24" t="s">
        <v>184</v>
      </c>
      <c r="D329" s="30" t="s">
        <v>56</v>
      </c>
      <c r="E329" s="58" t="s">
        <v>268</v>
      </c>
      <c r="F329" s="70"/>
      <c r="G329" s="70"/>
      <c r="H329" s="71">
        <f t="shared" si="5"/>
        <v>0</v>
      </c>
      <c r="I329" s="71"/>
    </row>
    <row r="330" spans="1:9" s="38" customFormat="1" ht="42">
      <c r="A330" s="67">
        <v>328</v>
      </c>
      <c r="B330" s="54" t="s">
        <v>15</v>
      </c>
      <c r="C330" s="24" t="s">
        <v>311</v>
      </c>
      <c r="D330" s="30" t="s">
        <v>669</v>
      </c>
      <c r="E330" s="73" t="s">
        <v>679</v>
      </c>
      <c r="F330" s="68"/>
      <c r="G330" s="68"/>
      <c r="H330" s="71">
        <f t="shared" si="5"/>
        <v>0</v>
      </c>
      <c r="I330" s="69"/>
    </row>
    <row r="331" spans="1:9" s="38" customFormat="1">
      <c r="A331" s="67">
        <v>329</v>
      </c>
      <c r="B331" s="54" t="s">
        <v>15</v>
      </c>
      <c r="C331" s="24" t="s">
        <v>560</v>
      </c>
      <c r="D331" s="30" t="s">
        <v>561</v>
      </c>
      <c r="E331" s="58"/>
      <c r="F331" s="70"/>
      <c r="G331" s="70"/>
      <c r="H331" s="71">
        <f t="shared" si="5"/>
        <v>0</v>
      </c>
      <c r="I331" s="71"/>
    </row>
    <row r="332" spans="1:9" s="38" customFormat="1">
      <c r="A332" s="67">
        <v>330</v>
      </c>
      <c r="B332" s="54" t="s">
        <v>15</v>
      </c>
      <c r="C332" s="24" t="s">
        <v>186</v>
      </c>
      <c r="D332" s="30" t="s">
        <v>117</v>
      </c>
      <c r="E332" s="73"/>
      <c r="F332" s="70"/>
      <c r="G332" s="70"/>
      <c r="H332" s="71">
        <f t="shared" si="5"/>
        <v>0</v>
      </c>
      <c r="I332" s="71"/>
    </row>
    <row r="333" spans="1:9" s="38" customFormat="1">
      <c r="A333" s="67">
        <v>331</v>
      </c>
      <c r="B333" s="54" t="s">
        <v>15</v>
      </c>
      <c r="C333" s="24" t="s">
        <v>196</v>
      </c>
      <c r="D333" s="31" t="s">
        <v>73</v>
      </c>
      <c r="E333" s="73"/>
      <c r="F333" s="70"/>
      <c r="G333" s="70"/>
      <c r="H333" s="71">
        <f t="shared" si="5"/>
        <v>0</v>
      </c>
      <c r="I333" s="71"/>
    </row>
    <row r="334" spans="1:9" s="38" customFormat="1">
      <c r="A334" s="67">
        <v>332</v>
      </c>
      <c r="B334" s="54" t="s">
        <v>15</v>
      </c>
      <c r="C334" s="24" t="s">
        <v>198</v>
      </c>
      <c r="D334" s="31" t="s">
        <v>73</v>
      </c>
      <c r="E334" s="74"/>
      <c r="F334" s="70"/>
      <c r="G334" s="70"/>
      <c r="H334" s="71">
        <f t="shared" si="5"/>
        <v>0</v>
      </c>
      <c r="I334" s="71"/>
    </row>
    <row r="335" spans="1:9" s="38" customFormat="1">
      <c r="A335" s="67">
        <v>333</v>
      </c>
      <c r="B335" s="54" t="s">
        <v>15</v>
      </c>
      <c r="C335" s="24" t="s">
        <v>197</v>
      </c>
      <c r="D335" s="30" t="s">
        <v>281</v>
      </c>
      <c r="E335" s="58"/>
      <c r="F335" s="70"/>
      <c r="G335" s="70"/>
      <c r="H335" s="71">
        <f t="shared" si="5"/>
        <v>0</v>
      </c>
      <c r="I335" s="71"/>
    </row>
    <row r="336" spans="1:9" s="38" customFormat="1">
      <c r="A336" s="67">
        <v>334</v>
      </c>
      <c r="B336" s="54" t="s">
        <v>15</v>
      </c>
      <c r="C336" s="39" t="s">
        <v>534</v>
      </c>
      <c r="D336" s="25" t="s">
        <v>502</v>
      </c>
      <c r="E336" s="58"/>
      <c r="F336" s="68"/>
      <c r="G336" s="68"/>
      <c r="H336" s="71">
        <f t="shared" si="5"/>
        <v>0</v>
      </c>
      <c r="I336" s="69"/>
    </row>
    <row r="337" spans="1:9" s="38" customFormat="1">
      <c r="A337" s="67">
        <v>335</v>
      </c>
      <c r="B337" s="54" t="s">
        <v>15</v>
      </c>
      <c r="C337" s="24" t="s">
        <v>533</v>
      </c>
      <c r="D337" s="25" t="s">
        <v>502</v>
      </c>
      <c r="E337" s="58"/>
      <c r="F337" s="70"/>
      <c r="G337" s="70"/>
      <c r="H337" s="71">
        <f t="shared" si="5"/>
        <v>0</v>
      </c>
      <c r="I337" s="71"/>
    </row>
    <row r="338" spans="1:9" s="38" customFormat="1">
      <c r="A338" s="67">
        <v>336</v>
      </c>
      <c r="B338" s="54" t="s">
        <v>597</v>
      </c>
      <c r="C338" s="41" t="s">
        <v>382</v>
      </c>
      <c r="D338" s="30" t="s">
        <v>670</v>
      </c>
      <c r="E338" s="57" t="s">
        <v>317</v>
      </c>
      <c r="F338" s="68"/>
      <c r="G338" s="68"/>
      <c r="H338" s="71">
        <f t="shared" si="5"/>
        <v>0</v>
      </c>
      <c r="I338" s="69"/>
    </row>
    <row r="339" spans="1:9" s="38" customFormat="1">
      <c r="A339" s="67">
        <v>337</v>
      </c>
      <c r="B339" s="54" t="s">
        <v>597</v>
      </c>
      <c r="C339" s="24" t="s">
        <v>462</v>
      </c>
      <c r="D339" s="30" t="s">
        <v>670</v>
      </c>
      <c r="E339" s="58"/>
      <c r="F339" s="70"/>
      <c r="G339" s="70"/>
      <c r="H339" s="71">
        <f t="shared" si="5"/>
        <v>0</v>
      </c>
      <c r="I339" s="71"/>
    </row>
    <row r="340" spans="1:9" s="38" customFormat="1">
      <c r="A340" s="67">
        <v>338</v>
      </c>
      <c r="B340" s="54" t="s">
        <v>597</v>
      </c>
      <c r="C340" s="24" t="s">
        <v>467</v>
      </c>
      <c r="D340" s="30" t="s">
        <v>447</v>
      </c>
      <c r="E340" s="57"/>
      <c r="F340" s="68"/>
      <c r="G340" s="68"/>
      <c r="H340" s="71">
        <f t="shared" si="5"/>
        <v>0</v>
      </c>
      <c r="I340" s="69"/>
    </row>
    <row r="341" spans="1:9" s="38" customFormat="1">
      <c r="A341" s="67">
        <v>339</v>
      </c>
      <c r="B341" s="54" t="s">
        <v>597</v>
      </c>
      <c r="C341" s="23" t="s">
        <v>479</v>
      </c>
      <c r="D341" s="30" t="s">
        <v>445</v>
      </c>
      <c r="E341" s="58"/>
      <c r="F341" s="70"/>
      <c r="G341" s="70"/>
      <c r="H341" s="71">
        <f t="shared" si="5"/>
        <v>0</v>
      </c>
      <c r="I341" s="71"/>
    </row>
    <row r="342" spans="1:9" s="38" customFormat="1">
      <c r="A342" s="67">
        <v>340</v>
      </c>
      <c r="B342" s="54" t="s">
        <v>597</v>
      </c>
      <c r="C342" s="24" t="s">
        <v>478</v>
      </c>
      <c r="D342" s="25" t="s">
        <v>668</v>
      </c>
      <c r="E342" s="73"/>
      <c r="F342" s="70"/>
      <c r="G342" s="70"/>
      <c r="H342" s="71">
        <f t="shared" si="5"/>
        <v>0</v>
      </c>
      <c r="I342" s="71"/>
    </row>
    <row r="343" spans="1:9" s="38" customFormat="1">
      <c r="A343" s="67">
        <v>341</v>
      </c>
      <c r="B343" s="54" t="s">
        <v>597</v>
      </c>
      <c r="C343" s="24" t="s">
        <v>477</v>
      </c>
      <c r="D343" s="31" t="s">
        <v>466</v>
      </c>
      <c r="E343" s="73"/>
      <c r="F343" s="68"/>
      <c r="G343" s="68"/>
      <c r="H343" s="71">
        <f t="shared" si="5"/>
        <v>0</v>
      </c>
      <c r="I343" s="69"/>
    </row>
    <row r="344" spans="1:9" s="38" customFormat="1">
      <c r="A344" s="67">
        <v>342</v>
      </c>
      <c r="B344" s="54" t="s">
        <v>597</v>
      </c>
      <c r="C344" s="24" t="s">
        <v>475</v>
      </c>
      <c r="D344" s="31" t="s">
        <v>476</v>
      </c>
      <c r="E344" s="73"/>
      <c r="F344" s="68"/>
      <c r="G344" s="68"/>
      <c r="H344" s="71">
        <f t="shared" si="5"/>
        <v>0</v>
      </c>
      <c r="I344" s="69"/>
    </row>
    <row r="345" spans="1:9" s="38" customFormat="1">
      <c r="A345" s="67">
        <v>343</v>
      </c>
      <c r="B345" s="54" t="s">
        <v>597</v>
      </c>
      <c r="C345" s="24" t="s">
        <v>481</v>
      </c>
      <c r="D345" s="31" t="s">
        <v>466</v>
      </c>
      <c r="E345" s="73"/>
      <c r="F345" s="70"/>
      <c r="G345" s="70"/>
      <c r="H345" s="71">
        <f t="shared" si="5"/>
        <v>0</v>
      </c>
      <c r="I345" s="71"/>
    </row>
    <row r="346" spans="1:9" s="38" customFormat="1">
      <c r="A346" s="67">
        <v>344</v>
      </c>
      <c r="B346" s="54" t="s">
        <v>597</v>
      </c>
      <c r="C346" s="72" t="s">
        <v>474</v>
      </c>
      <c r="D346" s="25" t="s">
        <v>469</v>
      </c>
      <c r="E346" s="57"/>
      <c r="F346" s="68"/>
      <c r="G346" s="68"/>
      <c r="H346" s="71">
        <f t="shared" si="5"/>
        <v>0</v>
      </c>
      <c r="I346" s="69"/>
    </row>
    <row r="347" spans="1:9" s="38" customFormat="1">
      <c r="A347" s="67">
        <v>345</v>
      </c>
      <c r="B347" s="54" t="s">
        <v>597</v>
      </c>
      <c r="C347" s="24" t="s">
        <v>471</v>
      </c>
      <c r="D347" s="30" t="s">
        <v>472</v>
      </c>
      <c r="E347" s="58"/>
      <c r="F347" s="70"/>
      <c r="G347" s="70"/>
      <c r="H347" s="71">
        <f t="shared" si="5"/>
        <v>0</v>
      </c>
      <c r="I347" s="71"/>
    </row>
    <row r="348" spans="1:9" s="38" customFormat="1">
      <c r="A348" s="67">
        <v>346</v>
      </c>
      <c r="B348" s="54" t="s">
        <v>597</v>
      </c>
      <c r="C348" s="24" t="s">
        <v>473</v>
      </c>
      <c r="D348" s="30" t="s">
        <v>469</v>
      </c>
      <c r="E348" s="58"/>
      <c r="F348" s="70"/>
      <c r="G348" s="70"/>
      <c r="H348" s="71">
        <f t="shared" si="5"/>
        <v>0</v>
      </c>
      <c r="I348" s="71"/>
    </row>
    <row r="349" spans="1:9" s="38" customFormat="1">
      <c r="A349" s="67">
        <v>347</v>
      </c>
      <c r="B349" s="54" t="s">
        <v>597</v>
      </c>
      <c r="C349" s="24" t="s">
        <v>480</v>
      </c>
      <c r="D349" s="30" t="s">
        <v>469</v>
      </c>
      <c r="E349" s="58"/>
      <c r="F349" s="70"/>
      <c r="G349" s="70"/>
      <c r="H349" s="71">
        <f t="shared" si="5"/>
        <v>0</v>
      </c>
      <c r="I349" s="71"/>
    </row>
    <row r="350" spans="1:9" s="38" customFormat="1">
      <c r="A350" s="67">
        <v>348</v>
      </c>
      <c r="B350" s="54" t="s">
        <v>597</v>
      </c>
      <c r="C350" s="72" t="s">
        <v>470</v>
      </c>
      <c r="D350" s="25" t="s">
        <v>469</v>
      </c>
      <c r="E350" s="57"/>
      <c r="F350" s="70"/>
      <c r="G350" s="70"/>
      <c r="H350" s="71">
        <f t="shared" si="5"/>
        <v>0</v>
      </c>
      <c r="I350" s="71"/>
    </row>
    <row r="351" spans="1:9" s="38" customFormat="1">
      <c r="A351" s="67">
        <v>349</v>
      </c>
      <c r="B351" s="54" t="s">
        <v>597</v>
      </c>
      <c r="C351" s="24" t="s">
        <v>468</v>
      </c>
      <c r="D351" s="30" t="s">
        <v>469</v>
      </c>
      <c r="E351" s="58"/>
      <c r="F351" s="70"/>
      <c r="G351" s="70"/>
      <c r="H351" s="71">
        <f t="shared" si="5"/>
        <v>0</v>
      </c>
      <c r="I351" s="71"/>
    </row>
    <row r="352" spans="1:9" s="38" customFormat="1">
      <c r="A352" s="67">
        <v>350</v>
      </c>
      <c r="B352" s="54" t="s">
        <v>597</v>
      </c>
      <c r="C352" s="41" t="s">
        <v>334</v>
      </c>
      <c r="D352" s="42" t="s">
        <v>663</v>
      </c>
      <c r="E352" s="57"/>
      <c r="F352" s="68"/>
      <c r="G352" s="68"/>
      <c r="H352" s="71">
        <f t="shared" si="5"/>
        <v>0</v>
      </c>
      <c r="I352" s="69"/>
    </row>
    <row r="353" spans="1:9" s="38" customFormat="1">
      <c r="A353" s="67">
        <v>351</v>
      </c>
      <c r="B353" s="54" t="s">
        <v>597</v>
      </c>
      <c r="C353" s="47" t="s">
        <v>602</v>
      </c>
      <c r="D353" s="40" t="s">
        <v>652</v>
      </c>
      <c r="E353" s="57"/>
      <c r="F353" s="68"/>
      <c r="G353" s="68"/>
      <c r="H353" s="71">
        <f t="shared" si="5"/>
        <v>0</v>
      </c>
      <c r="I353" s="69"/>
    </row>
    <row r="354" spans="1:9" s="38" customFormat="1">
      <c r="A354" s="67">
        <v>352</v>
      </c>
      <c r="B354" s="54" t="s">
        <v>597</v>
      </c>
      <c r="C354" s="41" t="s">
        <v>604</v>
      </c>
      <c r="D354" s="30" t="s">
        <v>670</v>
      </c>
      <c r="E354" s="60"/>
      <c r="F354" s="68"/>
      <c r="G354" s="68"/>
      <c r="H354" s="71">
        <f t="shared" si="5"/>
        <v>0</v>
      </c>
      <c r="I354" s="69"/>
    </row>
    <row r="355" spans="1:9" s="38" customFormat="1">
      <c r="A355" s="67">
        <v>353</v>
      </c>
      <c r="B355" s="54" t="s">
        <v>597</v>
      </c>
      <c r="C355" s="65" t="s">
        <v>607</v>
      </c>
      <c r="D355" s="55" t="s">
        <v>661</v>
      </c>
      <c r="E355" s="58" t="s">
        <v>317</v>
      </c>
      <c r="F355" s="68"/>
      <c r="G355" s="68"/>
      <c r="H355" s="71">
        <f t="shared" si="5"/>
        <v>0</v>
      </c>
      <c r="I355" s="69"/>
    </row>
    <row r="356" spans="1:9" s="38" customFormat="1">
      <c r="A356" s="67">
        <v>354</v>
      </c>
      <c r="B356" s="54" t="s">
        <v>597</v>
      </c>
      <c r="C356" s="41" t="s">
        <v>608</v>
      </c>
      <c r="D356" s="42" t="s">
        <v>672</v>
      </c>
      <c r="E356" s="57"/>
      <c r="F356" s="68"/>
      <c r="G356" s="68"/>
      <c r="H356" s="71">
        <f t="shared" si="5"/>
        <v>0</v>
      </c>
      <c r="I356" s="69"/>
    </row>
    <row r="357" spans="1:9" s="38" customFormat="1">
      <c r="A357" s="67">
        <v>355</v>
      </c>
      <c r="B357" s="54" t="s">
        <v>597</v>
      </c>
      <c r="C357" s="26" t="s">
        <v>609</v>
      </c>
      <c r="D357" s="30" t="s">
        <v>447</v>
      </c>
      <c r="E357" s="57"/>
      <c r="F357" s="68"/>
      <c r="G357" s="68"/>
      <c r="H357" s="71">
        <f t="shared" si="5"/>
        <v>0</v>
      </c>
      <c r="I357" s="69"/>
    </row>
    <row r="358" spans="1:9" s="38" customFormat="1">
      <c r="A358" s="67">
        <v>356</v>
      </c>
      <c r="B358" s="54" t="s">
        <v>597</v>
      </c>
      <c r="C358" s="72" t="s">
        <v>610</v>
      </c>
      <c r="D358" s="25" t="s">
        <v>502</v>
      </c>
      <c r="E358" s="57"/>
      <c r="F358" s="70"/>
      <c r="G358" s="70"/>
      <c r="H358" s="71">
        <f t="shared" si="5"/>
        <v>0</v>
      </c>
      <c r="I358" s="71"/>
    </row>
    <row r="359" spans="1:9" s="38" customFormat="1">
      <c r="A359" s="67">
        <v>357</v>
      </c>
      <c r="B359" s="54" t="s">
        <v>597</v>
      </c>
      <c r="C359" s="24" t="s">
        <v>444</v>
      </c>
      <c r="D359" s="30" t="s">
        <v>61</v>
      </c>
      <c r="E359" s="58"/>
      <c r="F359" s="70"/>
      <c r="G359" s="70"/>
      <c r="H359" s="71">
        <f t="shared" si="5"/>
        <v>0</v>
      </c>
      <c r="I359" s="71"/>
    </row>
    <row r="360" spans="1:9" s="38" customFormat="1">
      <c r="A360" s="67">
        <v>358</v>
      </c>
      <c r="B360" s="54" t="s">
        <v>597</v>
      </c>
      <c r="C360" s="24" t="s">
        <v>541</v>
      </c>
      <c r="D360" s="30" t="s">
        <v>539</v>
      </c>
      <c r="E360" s="73"/>
      <c r="F360" s="68"/>
      <c r="G360" s="68"/>
      <c r="H360" s="71">
        <f t="shared" si="5"/>
        <v>0</v>
      </c>
      <c r="I360" s="69"/>
    </row>
    <row r="361" spans="1:9" s="38" customFormat="1">
      <c r="A361" s="67">
        <v>359</v>
      </c>
      <c r="B361" s="54" t="s">
        <v>597</v>
      </c>
      <c r="C361" s="72" t="s">
        <v>516</v>
      </c>
      <c r="D361" s="25" t="s">
        <v>517</v>
      </c>
      <c r="E361" s="57"/>
      <c r="F361" s="68"/>
      <c r="G361" s="68"/>
      <c r="H361" s="71">
        <f t="shared" si="5"/>
        <v>0</v>
      </c>
      <c r="I361" s="69"/>
    </row>
    <row r="362" spans="1:9" s="38" customFormat="1">
      <c r="A362" s="67">
        <v>360</v>
      </c>
      <c r="B362" s="54" t="s">
        <v>597</v>
      </c>
      <c r="C362" s="24" t="s">
        <v>452</v>
      </c>
      <c r="D362" s="30" t="s">
        <v>11</v>
      </c>
      <c r="E362" s="58"/>
      <c r="F362" s="70"/>
      <c r="G362" s="70"/>
      <c r="H362" s="71">
        <f t="shared" si="5"/>
        <v>0</v>
      </c>
      <c r="I362" s="71"/>
    </row>
    <row r="363" spans="1:9" s="38" customFormat="1">
      <c r="A363" s="67">
        <v>361</v>
      </c>
      <c r="B363" s="54" t="s">
        <v>597</v>
      </c>
      <c r="C363" s="24" t="s">
        <v>384</v>
      </c>
      <c r="D363" s="31" t="s">
        <v>667</v>
      </c>
      <c r="E363" s="73"/>
      <c r="F363" s="70"/>
      <c r="G363" s="70"/>
      <c r="H363" s="71">
        <f t="shared" si="5"/>
        <v>0</v>
      </c>
      <c r="I363" s="71"/>
    </row>
    <row r="364" spans="1:9" s="38" customFormat="1">
      <c r="A364" s="67">
        <v>362</v>
      </c>
      <c r="B364" s="54" t="s">
        <v>597</v>
      </c>
      <c r="C364" s="27" t="s">
        <v>335</v>
      </c>
      <c r="D364" s="42" t="s">
        <v>663</v>
      </c>
      <c r="E364" s="74"/>
      <c r="F364" s="70"/>
      <c r="G364" s="70"/>
      <c r="H364" s="71">
        <f t="shared" si="5"/>
        <v>0</v>
      </c>
      <c r="I364" s="71"/>
    </row>
    <row r="365" spans="1:9" s="38" customFormat="1">
      <c r="A365" s="67">
        <v>363</v>
      </c>
      <c r="B365" s="54" t="s">
        <v>597</v>
      </c>
      <c r="C365" s="24" t="s">
        <v>385</v>
      </c>
      <c r="D365" s="31" t="s">
        <v>676</v>
      </c>
      <c r="E365" s="73"/>
      <c r="F365" s="70"/>
      <c r="G365" s="70"/>
      <c r="H365" s="71">
        <f t="shared" si="5"/>
        <v>0</v>
      </c>
      <c r="I365" s="71"/>
    </row>
    <row r="366" spans="1:9" s="38" customFormat="1">
      <c r="A366" s="67">
        <v>364</v>
      </c>
      <c r="B366" s="54" t="s">
        <v>597</v>
      </c>
      <c r="C366" s="41" t="s">
        <v>45</v>
      </c>
      <c r="D366" s="42" t="s">
        <v>14</v>
      </c>
      <c r="E366" s="57"/>
      <c r="F366" s="68"/>
      <c r="G366" s="68"/>
      <c r="H366" s="71">
        <f t="shared" si="5"/>
        <v>0</v>
      </c>
      <c r="I366" s="69"/>
    </row>
    <row r="367" spans="1:9" s="38" customFormat="1">
      <c r="A367" s="67">
        <v>365</v>
      </c>
      <c r="B367" s="54" t="s">
        <v>597</v>
      </c>
      <c r="C367" s="72" t="s">
        <v>460</v>
      </c>
      <c r="D367" s="25" t="s">
        <v>461</v>
      </c>
      <c r="E367" s="57"/>
      <c r="F367" s="68"/>
      <c r="G367" s="68"/>
      <c r="H367" s="71">
        <f t="shared" si="5"/>
        <v>0</v>
      </c>
      <c r="I367" s="69"/>
    </row>
    <row r="368" spans="1:9" s="38" customFormat="1">
      <c r="A368" s="67">
        <v>366</v>
      </c>
      <c r="B368" s="54" t="s">
        <v>597</v>
      </c>
      <c r="C368" s="24" t="s">
        <v>46</v>
      </c>
      <c r="D368" s="29" t="s">
        <v>61</v>
      </c>
      <c r="E368" s="74"/>
      <c r="F368" s="70"/>
      <c r="G368" s="70"/>
      <c r="H368" s="71">
        <f t="shared" si="5"/>
        <v>0</v>
      </c>
      <c r="I368" s="71"/>
    </row>
    <row r="369" spans="1:9" s="38" customFormat="1">
      <c r="A369" s="67">
        <v>367</v>
      </c>
      <c r="B369" s="54" t="s">
        <v>597</v>
      </c>
      <c r="C369" s="47" t="s">
        <v>47</v>
      </c>
      <c r="D369" s="40" t="s">
        <v>61</v>
      </c>
      <c r="E369" s="57"/>
      <c r="F369" s="68"/>
      <c r="G369" s="68"/>
      <c r="H369" s="71">
        <f t="shared" si="5"/>
        <v>0</v>
      </c>
      <c r="I369" s="69"/>
    </row>
    <row r="370" spans="1:9" s="38" customFormat="1">
      <c r="A370" s="67">
        <v>368</v>
      </c>
      <c r="B370" s="54" t="s">
        <v>597</v>
      </c>
      <c r="C370" s="24" t="s">
        <v>47</v>
      </c>
      <c r="D370" s="32" t="s">
        <v>293</v>
      </c>
      <c r="E370" s="78"/>
      <c r="F370" s="70"/>
      <c r="G370" s="70"/>
      <c r="H370" s="71">
        <f t="shared" si="5"/>
        <v>0</v>
      </c>
      <c r="I370" s="71"/>
    </row>
    <row r="371" spans="1:9" s="38" customFormat="1">
      <c r="A371" s="67">
        <v>369</v>
      </c>
      <c r="B371" s="54" t="s">
        <v>597</v>
      </c>
      <c r="C371" s="41" t="s">
        <v>386</v>
      </c>
      <c r="D371" s="31" t="s">
        <v>667</v>
      </c>
      <c r="E371" s="57"/>
      <c r="F371" s="68"/>
      <c r="G371" s="68"/>
      <c r="H371" s="71">
        <f t="shared" si="5"/>
        <v>0</v>
      </c>
      <c r="I371" s="69"/>
    </row>
    <row r="372" spans="1:9" s="38" customFormat="1">
      <c r="A372" s="67">
        <v>370</v>
      </c>
      <c r="B372" s="54" t="s">
        <v>597</v>
      </c>
      <c r="C372" s="41" t="s">
        <v>387</v>
      </c>
      <c r="D372" s="42" t="s">
        <v>660</v>
      </c>
      <c r="E372" s="57"/>
      <c r="F372" s="68"/>
      <c r="G372" s="68"/>
      <c r="H372" s="71">
        <f t="shared" si="5"/>
        <v>0</v>
      </c>
      <c r="I372" s="69"/>
    </row>
    <row r="373" spans="1:9" s="38" customFormat="1">
      <c r="A373" s="67">
        <v>371</v>
      </c>
      <c r="B373" s="54" t="s">
        <v>597</v>
      </c>
      <c r="C373" s="41" t="s">
        <v>428</v>
      </c>
      <c r="D373" s="42" t="s">
        <v>445</v>
      </c>
      <c r="E373" s="57"/>
      <c r="F373" s="68"/>
      <c r="G373" s="68"/>
      <c r="H373" s="71">
        <f t="shared" si="5"/>
        <v>0</v>
      </c>
      <c r="I373" s="69"/>
    </row>
    <row r="374" spans="1:9" s="38" customFormat="1" ht="28">
      <c r="A374" s="67">
        <v>372</v>
      </c>
      <c r="B374" s="54" t="s">
        <v>597</v>
      </c>
      <c r="C374" s="24" t="s">
        <v>240</v>
      </c>
      <c r="D374" s="30" t="s">
        <v>241</v>
      </c>
      <c r="E374" s="58" t="s">
        <v>312</v>
      </c>
      <c r="F374" s="70"/>
      <c r="G374" s="70"/>
      <c r="H374" s="71">
        <f t="shared" si="5"/>
        <v>0</v>
      </c>
      <c r="I374" s="71"/>
    </row>
    <row r="375" spans="1:9" s="38" customFormat="1">
      <c r="A375" s="67">
        <v>373</v>
      </c>
      <c r="B375" s="54" t="s">
        <v>597</v>
      </c>
      <c r="C375" s="24" t="s">
        <v>503</v>
      </c>
      <c r="D375" s="30" t="s">
        <v>117</v>
      </c>
      <c r="E375" s="73"/>
      <c r="F375" s="70"/>
      <c r="G375" s="70"/>
      <c r="H375" s="71">
        <f t="shared" si="5"/>
        <v>0</v>
      </c>
      <c r="I375" s="71"/>
    </row>
    <row r="376" spans="1:9" s="38" customFormat="1">
      <c r="A376" s="67">
        <v>374</v>
      </c>
      <c r="B376" s="54" t="s">
        <v>597</v>
      </c>
      <c r="C376" s="24" t="s">
        <v>506</v>
      </c>
      <c r="D376" s="75" t="s">
        <v>537</v>
      </c>
      <c r="E376" s="73"/>
      <c r="F376" s="70"/>
      <c r="G376" s="70"/>
      <c r="H376" s="71">
        <f t="shared" si="5"/>
        <v>0</v>
      </c>
      <c r="I376" s="71"/>
    </row>
    <row r="377" spans="1:9" s="38" customFormat="1">
      <c r="A377" s="67">
        <v>375</v>
      </c>
      <c r="B377" s="54" t="s">
        <v>597</v>
      </c>
      <c r="C377" s="24" t="s">
        <v>60</v>
      </c>
      <c r="D377" s="30" t="s">
        <v>14</v>
      </c>
      <c r="E377" s="58"/>
      <c r="F377" s="70"/>
      <c r="G377" s="70"/>
      <c r="H377" s="71">
        <f t="shared" si="5"/>
        <v>0</v>
      </c>
      <c r="I377" s="71"/>
    </row>
    <row r="378" spans="1:9" s="38" customFormat="1">
      <c r="A378" s="67">
        <v>376</v>
      </c>
      <c r="B378" s="54" t="s">
        <v>597</v>
      </c>
      <c r="C378" s="24" t="s">
        <v>542</v>
      </c>
      <c r="D378" s="30" t="s">
        <v>543</v>
      </c>
      <c r="E378" s="58"/>
      <c r="F378" s="70"/>
      <c r="G378" s="70"/>
      <c r="H378" s="71">
        <f t="shared" si="5"/>
        <v>0</v>
      </c>
      <c r="I378" s="71"/>
    </row>
    <row r="379" spans="1:9" s="38" customFormat="1">
      <c r="A379" s="67">
        <v>377</v>
      </c>
      <c r="B379" s="54" t="s">
        <v>597</v>
      </c>
      <c r="C379" s="41" t="s">
        <v>544</v>
      </c>
      <c r="D379" s="42" t="s">
        <v>543</v>
      </c>
      <c r="E379" s="60"/>
      <c r="F379" s="68"/>
      <c r="G379" s="68"/>
      <c r="H379" s="71">
        <f t="shared" si="5"/>
        <v>0</v>
      </c>
      <c r="I379" s="69"/>
    </row>
    <row r="380" spans="1:9" s="38" customFormat="1">
      <c r="A380" s="67">
        <v>378</v>
      </c>
      <c r="B380" s="54" t="s">
        <v>597</v>
      </c>
      <c r="C380" s="41" t="s">
        <v>258</v>
      </c>
      <c r="D380" s="42" t="s">
        <v>282</v>
      </c>
      <c r="E380" s="57" t="s">
        <v>261</v>
      </c>
      <c r="F380" s="68"/>
      <c r="G380" s="68"/>
      <c r="H380" s="71">
        <f t="shared" si="5"/>
        <v>0</v>
      </c>
      <c r="I380" s="69"/>
    </row>
    <row r="381" spans="1:9" s="38" customFormat="1">
      <c r="A381" s="67">
        <v>379</v>
      </c>
      <c r="B381" s="54" t="s">
        <v>597</v>
      </c>
      <c r="C381" s="24" t="s">
        <v>321</v>
      </c>
      <c r="D381" s="30" t="s">
        <v>117</v>
      </c>
      <c r="E381" s="57"/>
      <c r="F381" s="68"/>
      <c r="G381" s="68"/>
      <c r="H381" s="71">
        <f t="shared" si="5"/>
        <v>0</v>
      </c>
      <c r="I381" s="69"/>
    </row>
    <row r="382" spans="1:9" s="38" customFormat="1">
      <c r="A382" s="67">
        <v>380</v>
      </c>
      <c r="B382" s="54" t="s">
        <v>597</v>
      </c>
      <c r="C382" s="26" t="s">
        <v>103</v>
      </c>
      <c r="D382" s="55" t="s">
        <v>61</v>
      </c>
      <c r="E382" s="58"/>
      <c r="F382" s="68"/>
      <c r="G382" s="68"/>
      <c r="H382" s="71">
        <f t="shared" si="5"/>
        <v>0</v>
      </c>
      <c r="I382" s="69"/>
    </row>
    <row r="383" spans="1:9" s="38" customFormat="1">
      <c r="A383" s="67">
        <v>381</v>
      </c>
      <c r="B383" s="54" t="s">
        <v>597</v>
      </c>
      <c r="C383" s="24" t="s">
        <v>440</v>
      </c>
      <c r="D383" s="30" t="s">
        <v>441</v>
      </c>
      <c r="E383" s="58"/>
      <c r="F383" s="70"/>
      <c r="G383" s="70"/>
      <c r="H383" s="71">
        <f t="shared" si="5"/>
        <v>0</v>
      </c>
      <c r="I383" s="71"/>
    </row>
    <row r="384" spans="1:9" s="38" customFormat="1">
      <c r="A384" s="67">
        <v>382</v>
      </c>
      <c r="B384" s="54" t="s">
        <v>597</v>
      </c>
      <c r="C384" s="72" t="s">
        <v>508</v>
      </c>
      <c r="D384" s="25" t="s">
        <v>509</v>
      </c>
      <c r="E384" s="57"/>
      <c r="F384" s="68"/>
      <c r="G384" s="68"/>
      <c r="H384" s="71">
        <f t="shared" si="5"/>
        <v>0</v>
      </c>
      <c r="I384" s="69"/>
    </row>
    <row r="385" spans="1:9" s="38" customFormat="1" ht="28">
      <c r="A385" s="67">
        <v>383</v>
      </c>
      <c r="B385" s="54" t="s">
        <v>597</v>
      </c>
      <c r="C385" s="24" t="s">
        <v>235</v>
      </c>
      <c r="D385" s="30" t="s">
        <v>36</v>
      </c>
      <c r="E385" s="58" t="s">
        <v>270</v>
      </c>
      <c r="F385" s="68"/>
      <c r="G385" s="68"/>
      <c r="H385" s="71">
        <f t="shared" si="5"/>
        <v>0</v>
      </c>
      <c r="I385" s="69"/>
    </row>
    <row r="386" spans="1:9" s="38" customFormat="1">
      <c r="A386" s="67">
        <v>384</v>
      </c>
      <c r="B386" s="54" t="s">
        <v>597</v>
      </c>
      <c r="C386" s="72" t="s">
        <v>388</v>
      </c>
      <c r="D386" s="25" t="s">
        <v>402</v>
      </c>
      <c r="E386" s="57"/>
      <c r="F386" s="68"/>
      <c r="G386" s="68"/>
      <c r="H386" s="71">
        <f t="shared" si="5"/>
        <v>0</v>
      </c>
      <c r="I386" s="69"/>
    </row>
    <row r="387" spans="1:9" s="38" customFormat="1">
      <c r="A387" s="67">
        <v>385</v>
      </c>
      <c r="B387" s="54" t="s">
        <v>597</v>
      </c>
      <c r="C387" s="72" t="s">
        <v>325</v>
      </c>
      <c r="D387" s="25" t="s">
        <v>282</v>
      </c>
      <c r="E387" s="57"/>
      <c r="F387" s="68"/>
      <c r="G387" s="68"/>
      <c r="H387" s="71">
        <f t="shared" si="5"/>
        <v>0</v>
      </c>
      <c r="I387" s="69"/>
    </row>
    <row r="388" spans="1:9" s="38" customFormat="1">
      <c r="A388" s="67">
        <v>386</v>
      </c>
      <c r="B388" s="54" t="s">
        <v>597</v>
      </c>
      <c r="C388" s="46" t="s">
        <v>257</v>
      </c>
      <c r="D388" s="79" t="s">
        <v>654</v>
      </c>
      <c r="E388" s="57" t="s">
        <v>261</v>
      </c>
      <c r="F388" s="68"/>
      <c r="G388" s="68"/>
      <c r="H388" s="71">
        <f t="shared" ref="H388:H442" si="6">F388*G388</f>
        <v>0</v>
      </c>
      <c r="I388" s="69"/>
    </row>
    <row r="389" spans="1:9" s="38" customFormat="1">
      <c r="A389" s="67">
        <v>387</v>
      </c>
      <c r="B389" s="54" t="s">
        <v>597</v>
      </c>
      <c r="C389" s="24" t="s">
        <v>456</v>
      </c>
      <c r="D389" s="30" t="s">
        <v>461</v>
      </c>
      <c r="E389" s="58"/>
      <c r="F389" s="70"/>
      <c r="G389" s="70"/>
      <c r="H389" s="71">
        <f t="shared" si="6"/>
        <v>0</v>
      </c>
      <c r="I389" s="71"/>
    </row>
    <row r="390" spans="1:9" s="38" customFormat="1">
      <c r="A390" s="67">
        <v>388</v>
      </c>
      <c r="B390" s="54" t="s">
        <v>597</v>
      </c>
      <c r="C390" s="41" t="s">
        <v>383</v>
      </c>
      <c r="D390" s="30" t="s">
        <v>461</v>
      </c>
      <c r="E390" s="57" t="s">
        <v>317</v>
      </c>
      <c r="F390" s="68"/>
      <c r="G390" s="68"/>
      <c r="H390" s="71">
        <f t="shared" si="6"/>
        <v>0</v>
      </c>
      <c r="I390" s="69"/>
    </row>
    <row r="391" spans="1:9" s="38" customFormat="1">
      <c r="A391" s="67">
        <v>389</v>
      </c>
      <c r="B391" s="54" t="s">
        <v>597</v>
      </c>
      <c r="C391" s="24" t="s">
        <v>140</v>
      </c>
      <c r="D391" s="32" t="s">
        <v>141</v>
      </c>
      <c r="E391" s="78"/>
      <c r="F391" s="70"/>
      <c r="G391" s="70"/>
      <c r="H391" s="71">
        <f t="shared" si="6"/>
        <v>0</v>
      </c>
      <c r="I391" s="71"/>
    </row>
    <row r="392" spans="1:9" s="38" customFormat="1">
      <c r="A392" s="67">
        <v>390</v>
      </c>
      <c r="B392" s="54" t="s">
        <v>597</v>
      </c>
      <c r="C392" s="28" t="s">
        <v>442</v>
      </c>
      <c r="D392" s="42" t="s">
        <v>443</v>
      </c>
      <c r="E392" s="57"/>
      <c r="F392" s="68"/>
      <c r="G392" s="68"/>
      <c r="H392" s="71">
        <f t="shared" si="6"/>
        <v>0</v>
      </c>
      <c r="I392" s="69"/>
    </row>
    <row r="393" spans="1:9" s="38" customFormat="1">
      <c r="A393" s="67">
        <v>391</v>
      </c>
      <c r="B393" s="54" t="s">
        <v>597</v>
      </c>
      <c r="C393" s="47" t="s">
        <v>464</v>
      </c>
      <c r="D393" s="55" t="s">
        <v>463</v>
      </c>
      <c r="E393" s="58"/>
      <c r="F393" s="68"/>
      <c r="G393" s="68"/>
      <c r="H393" s="71">
        <f t="shared" si="6"/>
        <v>0</v>
      </c>
      <c r="I393" s="69"/>
    </row>
    <row r="394" spans="1:9" s="38" customFormat="1">
      <c r="A394" s="67">
        <v>392</v>
      </c>
      <c r="B394" s="54" t="s">
        <v>597</v>
      </c>
      <c r="C394" s="24" t="s">
        <v>446</v>
      </c>
      <c r="D394" s="30" t="s">
        <v>447</v>
      </c>
      <c r="E394" s="58"/>
      <c r="F394" s="70"/>
      <c r="G394" s="70"/>
      <c r="H394" s="71">
        <f t="shared" si="6"/>
        <v>0</v>
      </c>
      <c r="I394" s="71"/>
    </row>
    <row r="395" spans="1:9" s="38" customFormat="1">
      <c r="A395" s="67">
        <v>393</v>
      </c>
      <c r="B395" s="54" t="s">
        <v>597</v>
      </c>
      <c r="C395" s="24" t="s">
        <v>638</v>
      </c>
      <c r="D395" s="30" t="s">
        <v>245</v>
      </c>
      <c r="E395" s="58" t="s">
        <v>266</v>
      </c>
      <c r="F395" s="70"/>
      <c r="G395" s="70"/>
      <c r="H395" s="71">
        <f t="shared" si="6"/>
        <v>0</v>
      </c>
      <c r="I395" s="71"/>
    </row>
    <row r="396" spans="1:9" s="38" customFormat="1">
      <c r="A396" s="67">
        <v>394</v>
      </c>
      <c r="B396" s="54" t="s">
        <v>597</v>
      </c>
      <c r="C396" s="24" t="s">
        <v>562</v>
      </c>
      <c r="D396" s="30" t="s">
        <v>445</v>
      </c>
      <c r="E396" s="58"/>
      <c r="F396" s="70"/>
      <c r="G396" s="70"/>
      <c r="H396" s="71">
        <f t="shared" si="6"/>
        <v>0</v>
      </c>
      <c r="I396" s="71"/>
    </row>
    <row r="397" spans="1:9" s="38" customFormat="1">
      <c r="A397" s="67">
        <v>395</v>
      </c>
      <c r="B397" s="54" t="s">
        <v>597</v>
      </c>
      <c r="C397" s="65" t="s">
        <v>436</v>
      </c>
      <c r="D397" s="30" t="s">
        <v>447</v>
      </c>
      <c r="E397" s="58"/>
      <c r="F397" s="68"/>
      <c r="G397" s="68"/>
      <c r="H397" s="71">
        <f t="shared" si="6"/>
        <v>0</v>
      </c>
      <c r="I397" s="69"/>
    </row>
    <row r="398" spans="1:9" s="38" customFormat="1">
      <c r="A398" s="67">
        <v>396</v>
      </c>
      <c r="B398" s="54" t="s">
        <v>597</v>
      </c>
      <c r="C398" s="47" t="s">
        <v>389</v>
      </c>
      <c r="D398" s="40" t="s">
        <v>662</v>
      </c>
      <c r="E398" s="57" t="s">
        <v>317</v>
      </c>
      <c r="F398" s="68"/>
      <c r="G398" s="68"/>
      <c r="H398" s="71">
        <f t="shared" si="6"/>
        <v>0</v>
      </c>
      <c r="I398" s="69"/>
    </row>
    <row r="399" spans="1:9" s="38" customFormat="1">
      <c r="A399" s="67">
        <v>397</v>
      </c>
      <c r="B399" s="54" t="s">
        <v>597</v>
      </c>
      <c r="C399" s="24" t="s">
        <v>390</v>
      </c>
      <c r="D399" s="30" t="s">
        <v>666</v>
      </c>
      <c r="E399" s="58" t="s">
        <v>317</v>
      </c>
      <c r="F399" s="70"/>
      <c r="G399" s="70"/>
      <c r="H399" s="71">
        <f t="shared" si="6"/>
        <v>0</v>
      </c>
      <c r="I399" s="71"/>
    </row>
    <row r="400" spans="1:9" s="38" customFormat="1">
      <c r="A400" s="67">
        <v>398</v>
      </c>
      <c r="B400" s="54" t="s">
        <v>597</v>
      </c>
      <c r="C400" s="39" t="s">
        <v>332</v>
      </c>
      <c r="D400" s="42" t="s">
        <v>333</v>
      </c>
      <c r="E400" s="57"/>
      <c r="F400" s="68"/>
      <c r="G400" s="68"/>
      <c r="H400" s="71">
        <f t="shared" si="6"/>
        <v>0</v>
      </c>
      <c r="I400" s="69"/>
    </row>
    <row r="401" spans="1:9" s="38" customFormat="1" ht="28">
      <c r="A401" s="67">
        <v>399</v>
      </c>
      <c r="B401" s="54" t="s">
        <v>597</v>
      </c>
      <c r="C401" s="24" t="s">
        <v>326</v>
      </c>
      <c r="D401" s="30" t="s">
        <v>292</v>
      </c>
      <c r="E401" s="58" t="s">
        <v>681</v>
      </c>
      <c r="F401" s="70"/>
      <c r="G401" s="70"/>
      <c r="H401" s="71">
        <f t="shared" si="6"/>
        <v>0</v>
      </c>
      <c r="I401" s="71"/>
    </row>
    <row r="402" spans="1:9" s="38" customFormat="1">
      <c r="A402" s="67">
        <v>400</v>
      </c>
      <c r="B402" s="54" t="s">
        <v>597</v>
      </c>
      <c r="C402" s="24" t="s">
        <v>639</v>
      </c>
      <c r="D402" s="30" t="s">
        <v>445</v>
      </c>
      <c r="E402" s="58"/>
      <c r="F402" s="70"/>
      <c r="G402" s="70"/>
      <c r="H402" s="71">
        <f t="shared" si="6"/>
        <v>0</v>
      </c>
      <c r="I402" s="71"/>
    </row>
    <row r="403" spans="1:9" s="38" customFormat="1">
      <c r="A403" s="67">
        <v>401</v>
      </c>
      <c r="B403" s="54" t="s">
        <v>597</v>
      </c>
      <c r="C403" s="24" t="s">
        <v>536</v>
      </c>
      <c r="D403" s="30" t="s">
        <v>537</v>
      </c>
      <c r="E403" s="58"/>
      <c r="F403" s="70"/>
      <c r="G403" s="70"/>
      <c r="H403" s="71">
        <f t="shared" si="6"/>
        <v>0</v>
      </c>
      <c r="I403" s="71"/>
    </row>
    <row r="404" spans="1:9" s="38" customFormat="1">
      <c r="A404" s="67">
        <v>402</v>
      </c>
      <c r="B404" s="54" t="s">
        <v>597</v>
      </c>
      <c r="C404" s="24" t="s">
        <v>176</v>
      </c>
      <c r="D404" s="56" t="s">
        <v>660</v>
      </c>
      <c r="E404" s="58"/>
      <c r="F404" s="70"/>
      <c r="G404" s="70"/>
      <c r="H404" s="71">
        <f t="shared" si="6"/>
        <v>0</v>
      </c>
      <c r="I404" s="71"/>
    </row>
    <row r="405" spans="1:9" s="38" customFormat="1">
      <c r="A405" s="67">
        <v>403</v>
      </c>
      <c r="B405" s="54" t="s">
        <v>597</v>
      </c>
      <c r="C405" s="41" t="s">
        <v>177</v>
      </c>
      <c r="D405" s="56" t="s">
        <v>660</v>
      </c>
      <c r="E405" s="57"/>
      <c r="F405" s="68"/>
      <c r="G405" s="68"/>
      <c r="H405" s="71">
        <f t="shared" si="6"/>
        <v>0</v>
      </c>
      <c r="I405" s="69"/>
    </row>
    <row r="406" spans="1:9" s="38" customFormat="1">
      <c r="A406" s="67">
        <v>404</v>
      </c>
      <c r="B406" s="54" t="s">
        <v>597</v>
      </c>
      <c r="C406" s="24" t="s">
        <v>540</v>
      </c>
      <c r="D406" s="30" t="s">
        <v>539</v>
      </c>
      <c r="E406" s="58"/>
      <c r="F406" s="70"/>
      <c r="G406" s="70"/>
      <c r="H406" s="71">
        <f t="shared" si="6"/>
        <v>0</v>
      </c>
      <c r="I406" s="71"/>
    </row>
    <row r="407" spans="1:9" s="38" customFormat="1">
      <c r="A407" s="67">
        <v>405</v>
      </c>
      <c r="B407" s="54" t="s">
        <v>597</v>
      </c>
      <c r="C407" s="24" t="s">
        <v>559</v>
      </c>
      <c r="D407" s="32" t="s">
        <v>61</v>
      </c>
      <c r="E407" s="78"/>
      <c r="F407" s="70"/>
      <c r="G407" s="70"/>
      <c r="H407" s="71">
        <f t="shared" si="6"/>
        <v>0</v>
      </c>
      <c r="I407" s="71"/>
    </row>
    <row r="408" spans="1:9" s="38" customFormat="1">
      <c r="A408" s="67">
        <v>406</v>
      </c>
      <c r="B408" s="54" t="s">
        <v>597</v>
      </c>
      <c r="C408" s="48" t="s">
        <v>465</v>
      </c>
      <c r="D408" s="29" t="s">
        <v>466</v>
      </c>
      <c r="E408" s="57"/>
      <c r="F408" s="68"/>
      <c r="G408" s="68"/>
      <c r="H408" s="71">
        <f t="shared" si="6"/>
        <v>0</v>
      </c>
      <c r="I408" s="69"/>
    </row>
    <row r="409" spans="1:9" s="38" customFormat="1">
      <c r="A409" s="67">
        <v>407</v>
      </c>
      <c r="B409" s="54" t="s">
        <v>597</v>
      </c>
      <c r="C409" s="24" t="s">
        <v>322</v>
      </c>
      <c r="D409" s="30" t="s">
        <v>323</v>
      </c>
      <c r="E409" s="73"/>
      <c r="F409" s="70"/>
      <c r="G409" s="70"/>
      <c r="H409" s="71">
        <f t="shared" si="6"/>
        <v>0</v>
      </c>
      <c r="I409" s="71"/>
    </row>
    <row r="410" spans="1:9" s="38" customFormat="1">
      <c r="A410" s="67">
        <v>408</v>
      </c>
      <c r="B410" s="54" t="s">
        <v>597</v>
      </c>
      <c r="C410" s="24" t="s">
        <v>538</v>
      </c>
      <c r="D410" s="30" t="s">
        <v>539</v>
      </c>
      <c r="E410" s="58"/>
      <c r="F410" s="70"/>
      <c r="G410" s="70"/>
      <c r="H410" s="71">
        <f t="shared" si="6"/>
        <v>0</v>
      </c>
      <c r="I410" s="71"/>
    </row>
    <row r="411" spans="1:9" s="38" customFormat="1">
      <c r="A411" s="67">
        <v>409</v>
      </c>
      <c r="B411" s="54" t="s">
        <v>597</v>
      </c>
      <c r="C411" s="24" t="s">
        <v>457</v>
      </c>
      <c r="D411" s="30" t="s">
        <v>458</v>
      </c>
      <c r="E411" s="58"/>
      <c r="F411" s="70"/>
      <c r="G411" s="70"/>
      <c r="H411" s="71">
        <f t="shared" si="6"/>
        <v>0</v>
      </c>
      <c r="I411" s="71"/>
    </row>
    <row r="412" spans="1:9" s="38" customFormat="1">
      <c r="A412" s="67">
        <v>410</v>
      </c>
      <c r="B412" s="54" t="s">
        <v>8</v>
      </c>
      <c r="C412" s="41" t="s">
        <v>355</v>
      </c>
      <c r="D412" s="42" t="s">
        <v>117</v>
      </c>
      <c r="E412" s="57"/>
      <c r="F412" s="68"/>
      <c r="G412" s="68"/>
      <c r="H412" s="71">
        <f t="shared" si="6"/>
        <v>0</v>
      </c>
      <c r="I412" s="69"/>
    </row>
    <row r="413" spans="1:9" s="38" customFormat="1">
      <c r="A413" s="67">
        <v>411</v>
      </c>
      <c r="B413" s="54" t="s">
        <v>8</v>
      </c>
      <c r="C413" s="24" t="s">
        <v>611</v>
      </c>
      <c r="D413" s="30" t="s">
        <v>532</v>
      </c>
      <c r="E413" s="58"/>
      <c r="F413" s="70"/>
      <c r="G413" s="70"/>
      <c r="H413" s="71">
        <f t="shared" si="6"/>
        <v>0</v>
      </c>
      <c r="I413" s="71"/>
    </row>
    <row r="414" spans="1:9" s="38" customFormat="1">
      <c r="A414" s="67">
        <v>412</v>
      </c>
      <c r="B414" s="54" t="s">
        <v>8</v>
      </c>
      <c r="C414" s="24" t="s">
        <v>351</v>
      </c>
      <c r="D414" s="30" t="s">
        <v>352</v>
      </c>
      <c r="E414" s="57"/>
      <c r="F414" s="68"/>
      <c r="G414" s="68"/>
      <c r="H414" s="71">
        <f t="shared" si="6"/>
        <v>0</v>
      </c>
      <c r="I414" s="69"/>
    </row>
    <row r="415" spans="1:9" s="38" customFormat="1">
      <c r="A415" s="67">
        <v>413</v>
      </c>
      <c r="B415" s="54" t="s">
        <v>8</v>
      </c>
      <c r="C415" s="72" t="s">
        <v>351</v>
      </c>
      <c r="D415" s="25" t="s">
        <v>352</v>
      </c>
      <c r="E415" s="57" t="s">
        <v>353</v>
      </c>
      <c r="F415" s="68"/>
      <c r="G415" s="68"/>
      <c r="H415" s="71">
        <f t="shared" si="6"/>
        <v>0</v>
      </c>
      <c r="I415" s="69"/>
    </row>
    <row r="416" spans="1:9" s="38" customFormat="1">
      <c r="A416" s="67">
        <v>414</v>
      </c>
      <c r="B416" s="54" t="s">
        <v>8</v>
      </c>
      <c r="C416" s="24" t="s">
        <v>507</v>
      </c>
      <c r="D416" s="75"/>
      <c r="E416" s="73"/>
      <c r="F416" s="70"/>
      <c r="G416" s="70"/>
      <c r="H416" s="71">
        <f t="shared" si="6"/>
        <v>0</v>
      </c>
      <c r="I416" s="71"/>
    </row>
    <row r="417" spans="1:9" s="38" customFormat="1">
      <c r="A417" s="67">
        <v>415</v>
      </c>
      <c r="B417" s="54" t="s">
        <v>8</v>
      </c>
      <c r="C417" s="66" t="s">
        <v>133</v>
      </c>
      <c r="D417" s="40" t="s">
        <v>116</v>
      </c>
      <c r="E417" s="57" t="s">
        <v>260</v>
      </c>
      <c r="F417" s="68"/>
      <c r="G417" s="68"/>
      <c r="H417" s="71">
        <f t="shared" si="6"/>
        <v>0</v>
      </c>
      <c r="I417" s="69"/>
    </row>
    <row r="418" spans="1:9" s="38" customFormat="1">
      <c r="A418" s="67">
        <v>416</v>
      </c>
      <c r="B418" s="54" t="s">
        <v>8</v>
      </c>
      <c r="C418" s="24" t="s">
        <v>133</v>
      </c>
      <c r="D418" s="40" t="s">
        <v>116</v>
      </c>
      <c r="E418" s="73"/>
      <c r="F418" s="70"/>
      <c r="G418" s="70"/>
      <c r="H418" s="71">
        <f t="shared" si="6"/>
        <v>0</v>
      </c>
      <c r="I418" s="71"/>
    </row>
    <row r="419" spans="1:9" s="38" customFormat="1">
      <c r="A419" s="67">
        <v>417</v>
      </c>
      <c r="B419" s="54" t="s">
        <v>8</v>
      </c>
      <c r="C419" s="24" t="s">
        <v>531</v>
      </c>
      <c r="D419" s="75" t="s">
        <v>532</v>
      </c>
      <c r="E419" s="73"/>
      <c r="F419" s="70"/>
      <c r="G419" s="70"/>
      <c r="H419" s="71">
        <f t="shared" si="6"/>
        <v>0</v>
      </c>
      <c r="I419" s="71"/>
    </row>
    <row r="420" spans="1:9" s="38" customFormat="1">
      <c r="A420" s="67">
        <v>418</v>
      </c>
      <c r="B420" s="54" t="s">
        <v>8</v>
      </c>
      <c r="C420" s="41" t="s">
        <v>636</v>
      </c>
      <c r="D420" s="42" t="s">
        <v>530</v>
      </c>
      <c r="E420" s="57"/>
      <c r="F420" s="68"/>
      <c r="G420" s="68"/>
      <c r="H420" s="71">
        <f t="shared" si="6"/>
        <v>0</v>
      </c>
      <c r="I420" s="69"/>
    </row>
    <row r="421" spans="1:9" s="38" customFormat="1">
      <c r="A421" s="67">
        <v>419</v>
      </c>
      <c r="B421" s="54" t="s">
        <v>8</v>
      </c>
      <c r="C421" s="41" t="s">
        <v>545</v>
      </c>
      <c r="D421" s="42" t="s">
        <v>546</v>
      </c>
      <c r="E421" s="60"/>
      <c r="F421" s="68"/>
      <c r="G421" s="68"/>
      <c r="H421" s="71">
        <f t="shared" si="6"/>
        <v>0</v>
      </c>
      <c r="I421" s="69"/>
    </row>
    <row r="422" spans="1:9" s="38" customFormat="1" ht="42">
      <c r="A422" s="67">
        <v>420</v>
      </c>
      <c r="B422" s="54" t="s">
        <v>8</v>
      </c>
      <c r="C422" s="24" t="s">
        <v>185</v>
      </c>
      <c r="D422" s="30" t="s">
        <v>350</v>
      </c>
      <c r="E422" s="73" t="s">
        <v>349</v>
      </c>
      <c r="F422" s="68"/>
      <c r="G422" s="68"/>
      <c r="H422" s="71">
        <f t="shared" si="6"/>
        <v>0</v>
      </c>
      <c r="I422" s="69"/>
    </row>
    <row r="423" spans="1:9" s="38" customFormat="1" ht="42">
      <c r="A423" s="67">
        <v>421</v>
      </c>
      <c r="B423" s="54" t="s">
        <v>8</v>
      </c>
      <c r="C423" s="24" t="s">
        <v>185</v>
      </c>
      <c r="D423" s="30" t="s">
        <v>172</v>
      </c>
      <c r="E423" s="58"/>
      <c r="F423" s="70"/>
      <c r="G423" s="70"/>
      <c r="H423" s="71">
        <f t="shared" si="6"/>
        <v>0</v>
      </c>
      <c r="I423" s="71"/>
    </row>
    <row r="424" spans="1:9" s="38" customFormat="1">
      <c r="A424" s="67">
        <v>422</v>
      </c>
      <c r="B424" s="54" t="s">
        <v>8</v>
      </c>
      <c r="C424" s="26" t="s">
        <v>354</v>
      </c>
      <c r="D424" s="42" t="s">
        <v>650</v>
      </c>
      <c r="E424" s="57"/>
      <c r="F424" s="68"/>
      <c r="G424" s="68"/>
      <c r="H424" s="71">
        <f t="shared" si="6"/>
        <v>0</v>
      </c>
      <c r="I424" s="69"/>
    </row>
    <row r="425" spans="1:9" s="38" customFormat="1" ht="28">
      <c r="A425" s="67">
        <v>423</v>
      </c>
      <c r="B425" s="54" t="s">
        <v>8</v>
      </c>
      <c r="C425" s="23" t="s">
        <v>438</v>
      </c>
      <c r="D425" s="30" t="s">
        <v>356</v>
      </c>
      <c r="E425" s="58"/>
      <c r="F425" s="70"/>
      <c r="G425" s="70"/>
      <c r="H425" s="71">
        <f t="shared" si="6"/>
        <v>0</v>
      </c>
      <c r="I425" s="71"/>
    </row>
    <row r="426" spans="1:9" s="38" customFormat="1" ht="28">
      <c r="A426" s="67">
        <v>424</v>
      </c>
      <c r="B426" s="54" t="s">
        <v>8</v>
      </c>
      <c r="C426" s="24" t="s">
        <v>213</v>
      </c>
      <c r="D426" s="31" t="s">
        <v>281</v>
      </c>
      <c r="E426" s="73"/>
      <c r="F426" s="70"/>
      <c r="G426" s="70"/>
      <c r="H426" s="71">
        <f t="shared" si="6"/>
        <v>0</v>
      </c>
      <c r="I426" s="71"/>
    </row>
    <row r="427" spans="1:9" s="38" customFormat="1">
      <c r="A427" s="67">
        <v>425</v>
      </c>
      <c r="B427" s="54" t="s">
        <v>595</v>
      </c>
      <c r="C427" s="41" t="s">
        <v>599</v>
      </c>
      <c r="D427" s="42" t="s">
        <v>674</v>
      </c>
      <c r="E427" s="57"/>
      <c r="F427" s="68"/>
      <c r="G427" s="68"/>
      <c r="H427" s="71">
        <f t="shared" si="6"/>
        <v>0</v>
      </c>
      <c r="I427" s="69"/>
    </row>
    <row r="428" spans="1:9" s="38" customFormat="1">
      <c r="A428" s="67">
        <v>426</v>
      </c>
      <c r="B428" s="54" t="s">
        <v>595</v>
      </c>
      <c r="C428" s="41" t="s">
        <v>600</v>
      </c>
      <c r="D428" s="42" t="s">
        <v>675</v>
      </c>
      <c r="E428" s="57"/>
      <c r="F428" s="68"/>
      <c r="G428" s="68"/>
      <c r="H428" s="71">
        <f t="shared" si="6"/>
        <v>0</v>
      </c>
      <c r="I428" s="69"/>
    </row>
    <row r="429" spans="1:9" s="38" customFormat="1">
      <c r="A429" s="67">
        <v>427</v>
      </c>
      <c r="B429" s="54" t="s">
        <v>595</v>
      </c>
      <c r="C429" s="41" t="s">
        <v>601</v>
      </c>
      <c r="D429" s="42" t="s">
        <v>674</v>
      </c>
      <c r="E429" s="57"/>
      <c r="F429" s="68"/>
      <c r="G429" s="68"/>
      <c r="H429" s="71">
        <f t="shared" si="6"/>
        <v>0</v>
      </c>
      <c r="I429" s="69"/>
    </row>
    <row r="430" spans="1:9" s="38" customFormat="1">
      <c r="A430" s="67">
        <v>428</v>
      </c>
      <c r="B430" s="54" t="s">
        <v>595</v>
      </c>
      <c r="C430" s="41" t="s">
        <v>603</v>
      </c>
      <c r="D430" s="42" t="s">
        <v>672</v>
      </c>
      <c r="E430" s="57"/>
      <c r="F430" s="68"/>
      <c r="G430" s="68"/>
      <c r="H430" s="71">
        <f t="shared" si="6"/>
        <v>0</v>
      </c>
      <c r="I430" s="69"/>
    </row>
    <row r="431" spans="1:9" s="38" customFormat="1">
      <c r="A431" s="67">
        <v>429</v>
      </c>
      <c r="B431" s="54" t="s">
        <v>596</v>
      </c>
      <c r="C431" s="24" t="s">
        <v>605</v>
      </c>
      <c r="D431" s="30" t="s">
        <v>664</v>
      </c>
      <c r="E431" s="58"/>
      <c r="F431" s="70"/>
      <c r="G431" s="70"/>
      <c r="H431" s="71">
        <f t="shared" si="6"/>
        <v>0</v>
      </c>
      <c r="I431" s="71"/>
    </row>
    <row r="432" spans="1:9" s="38" customFormat="1">
      <c r="A432" s="67">
        <v>430</v>
      </c>
      <c r="B432" s="54" t="s">
        <v>596</v>
      </c>
      <c r="C432" s="24" t="s">
        <v>606</v>
      </c>
      <c r="D432" s="30" t="s">
        <v>665</v>
      </c>
      <c r="E432" s="58"/>
      <c r="F432" s="70"/>
      <c r="G432" s="70"/>
      <c r="H432" s="71">
        <f t="shared" si="6"/>
        <v>0</v>
      </c>
      <c r="I432" s="71"/>
    </row>
    <row r="433" spans="1:9" s="38" customFormat="1">
      <c r="A433" s="67">
        <v>431</v>
      </c>
      <c r="B433" s="54" t="s">
        <v>595</v>
      </c>
      <c r="C433" s="72" t="s">
        <v>612</v>
      </c>
      <c r="D433" s="42" t="s">
        <v>672</v>
      </c>
      <c r="E433" s="57"/>
      <c r="F433" s="70"/>
      <c r="G433" s="70"/>
      <c r="H433" s="71">
        <f t="shared" si="6"/>
        <v>0</v>
      </c>
      <c r="I433" s="71"/>
    </row>
    <row r="434" spans="1:9" s="38" customFormat="1">
      <c r="A434" s="67">
        <v>432</v>
      </c>
      <c r="B434" s="54" t="s">
        <v>595</v>
      </c>
      <c r="C434" s="39" t="s">
        <v>619</v>
      </c>
      <c r="D434" s="42" t="s">
        <v>674</v>
      </c>
      <c r="E434" s="58"/>
      <c r="F434" s="68"/>
      <c r="G434" s="68"/>
      <c r="H434" s="71">
        <f t="shared" si="6"/>
        <v>0</v>
      </c>
      <c r="I434" s="69"/>
    </row>
    <row r="435" spans="1:9" s="38" customFormat="1">
      <c r="A435" s="67">
        <v>433</v>
      </c>
      <c r="B435" s="54" t="s">
        <v>595</v>
      </c>
      <c r="C435" s="24" t="s">
        <v>392</v>
      </c>
      <c r="D435" s="30" t="s">
        <v>403</v>
      </c>
      <c r="E435" s="73"/>
      <c r="F435" s="70"/>
      <c r="G435" s="70"/>
      <c r="H435" s="71">
        <f t="shared" si="6"/>
        <v>0</v>
      </c>
      <c r="I435" s="71"/>
    </row>
    <row r="436" spans="1:9" s="38" customFormat="1">
      <c r="A436" s="67">
        <v>434</v>
      </c>
      <c r="B436" s="54" t="s">
        <v>595</v>
      </c>
      <c r="C436" s="72" t="s">
        <v>621</v>
      </c>
      <c r="D436" s="42" t="s">
        <v>674</v>
      </c>
      <c r="E436" s="57"/>
      <c r="F436" s="68"/>
      <c r="G436" s="68"/>
      <c r="H436" s="71">
        <f t="shared" si="6"/>
        <v>0</v>
      </c>
      <c r="I436" s="69"/>
    </row>
    <row r="437" spans="1:9" s="38" customFormat="1">
      <c r="A437" s="67">
        <v>435</v>
      </c>
      <c r="B437" s="54" t="s">
        <v>595</v>
      </c>
      <c r="C437" s="24" t="s">
        <v>622</v>
      </c>
      <c r="D437" s="42" t="s">
        <v>674</v>
      </c>
      <c r="E437" s="58"/>
      <c r="F437" s="70"/>
      <c r="G437" s="70"/>
      <c r="H437" s="71">
        <f t="shared" si="6"/>
        <v>0</v>
      </c>
      <c r="I437" s="71"/>
    </row>
    <row r="438" spans="1:9" s="38" customFormat="1">
      <c r="A438" s="67">
        <v>436</v>
      </c>
      <c r="B438" s="54" t="s">
        <v>595</v>
      </c>
      <c r="C438" s="72" t="s">
        <v>623</v>
      </c>
      <c r="D438" s="25" t="s">
        <v>673</v>
      </c>
      <c r="E438" s="57"/>
      <c r="F438" s="68"/>
      <c r="G438" s="68"/>
      <c r="H438" s="71">
        <f t="shared" si="6"/>
        <v>0</v>
      </c>
      <c r="I438" s="69"/>
    </row>
    <row r="439" spans="1:9" s="38" customFormat="1">
      <c r="A439" s="67">
        <v>437</v>
      </c>
      <c r="B439" s="54" t="s">
        <v>595</v>
      </c>
      <c r="C439" s="24" t="s">
        <v>393</v>
      </c>
      <c r="D439" s="31" t="s">
        <v>662</v>
      </c>
      <c r="E439" s="73" t="s">
        <v>404</v>
      </c>
      <c r="F439" s="70"/>
      <c r="G439" s="70"/>
      <c r="H439" s="71">
        <f t="shared" si="6"/>
        <v>0</v>
      </c>
      <c r="I439" s="71"/>
    </row>
    <row r="440" spans="1:9" s="38" customFormat="1">
      <c r="A440" s="67">
        <v>438</v>
      </c>
      <c r="B440" s="54" t="s">
        <v>595</v>
      </c>
      <c r="C440" s="24" t="s">
        <v>391</v>
      </c>
      <c r="D440" s="30" t="s">
        <v>403</v>
      </c>
      <c r="E440" s="58"/>
      <c r="F440" s="70"/>
      <c r="G440" s="70"/>
      <c r="H440" s="71">
        <f t="shared" si="6"/>
        <v>0</v>
      </c>
      <c r="I440" s="71"/>
    </row>
    <row r="441" spans="1:9" s="38" customFormat="1">
      <c r="A441" s="67">
        <v>439</v>
      </c>
      <c r="B441" s="54" t="s">
        <v>595</v>
      </c>
      <c r="C441" s="72" t="s">
        <v>70</v>
      </c>
      <c r="D441" s="25" t="s">
        <v>671</v>
      </c>
      <c r="E441" s="57"/>
      <c r="F441" s="70"/>
      <c r="G441" s="70"/>
      <c r="H441" s="71">
        <f t="shared" si="6"/>
        <v>0</v>
      </c>
      <c r="I441" s="71"/>
    </row>
    <row r="442" spans="1:9" s="38" customFormat="1" ht="15" thickBot="1">
      <c r="A442" s="67">
        <v>440</v>
      </c>
      <c r="B442" s="80" t="s">
        <v>595</v>
      </c>
      <c r="C442" s="83" t="s">
        <v>71</v>
      </c>
      <c r="D442" s="53" t="s">
        <v>291</v>
      </c>
      <c r="E442" s="84"/>
      <c r="F442" s="81"/>
      <c r="G442" s="81"/>
      <c r="H442" s="71">
        <f t="shared" si="6"/>
        <v>0</v>
      </c>
      <c r="I442" s="82"/>
    </row>
    <row r="443" spans="1:9" s="38" customFormat="1">
      <c r="A443" s="49"/>
      <c r="B443" s="63"/>
      <c r="C443" s="43"/>
      <c r="D443" s="44"/>
      <c r="E443" s="61"/>
    </row>
    <row r="444" spans="1:9" s="38" customFormat="1">
      <c r="A444" s="49"/>
      <c r="B444" s="63"/>
      <c r="C444" s="43"/>
      <c r="D444" s="44"/>
      <c r="E444" s="61"/>
    </row>
    <row r="445" spans="1:9" s="38" customFormat="1">
      <c r="A445" s="49"/>
      <c r="B445" s="63"/>
      <c r="C445" s="43"/>
      <c r="D445" s="44"/>
      <c r="E445" s="61"/>
    </row>
    <row r="446" spans="1:9" s="38" customFormat="1">
      <c r="A446" s="49"/>
      <c r="B446" s="63"/>
      <c r="C446" s="43"/>
      <c r="D446" s="44"/>
      <c r="E446" s="61"/>
    </row>
    <row r="447" spans="1:9" s="38" customFormat="1">
      <c r="A447" s="49"/>
      <c r="B447" s="63"/>
      <c r="C447" s="43"/>
      <c r="D447" s="44"/>
      <c r="E447" s="61"/>
    </row>
    <row r="448" spans="1:9" s="38" customFormat="1">
      <c r="A448" s="49"/>
      <c r="B448" s="63"/>
      <c r="C448" s="43"/>
      <c r="D448" s="44"/>
      <c r="E448" s="61"/>
    </row>
    <row r="449" spans="1:5" s="38" customFormat="1">
      <c r="A449" s="49"/>
      <c r="B449" s="63"/>
      <c r="C449" s="43"/>
      <c r="D449" s="44"/>
      <c r="E449" s="61"/>
    </row>
    <row r="450" spans="1:5" s="38" customFormat="1">
      <c r="A450" s="49"/>
      <c r="B450" s="63"/>
      <c r="C450" s="43"/>
      <c r="D450" s="44"/>
      <c r="E450" s="61"/>
    </row>
    <row r="451" spans="1:5" s="38" customFormat="1">
      <c r="A451" s="49"/>
      <c r="B451" s="63"/>
      <c r="C451" s="43"/>
      <c r="D451" s="44"/>
      <c r="E451" s="61"/>
    </row>
    <row r="452" spans="1:5" s="38" customFormat="1">
      <c r="A452" s="49"/>
      <c r="B452" s="63"/>
      <c r="C452" s="43"/>
      <c r="D452" s="44"/>
      <c r="E452" s="61"/>
    </row>
    <row r="453" spans="1:5" s="38" customFormat="1">
      <c r="A453" s="49"/>
      <c r="B453" s="63"/>
      <c r="C453" s="43"/>
      <c r="D453" s="44"/>
      <c r="E453" s="61"/>
    </row>
    <row r="454" spans="1:5" s="38" customFormat="1">
      <c r="A454" s="49"/>
      <c r="B454" s="63"/>
      <c r="C454" s="43"/>
      <c r="D454" s="44"/>
      <c r="E454" s="61"/>
    </row>
    <row r="455" spans="1:5" s="38" customFormat="1">
      <c r="A455" s="49"/>
      <c r="B455" s="63"/>
      <c r="C455" s="43"/>
      <c r="D455" s="44"/>
      <c r="E455" s="61"/>
    </row>
    <row r="456" spans="1:5" s="38" customFormat="1">
      <c r="A456" s="49"/>
      <c r="B456" s="63"/>
      <c r="C456" s="43"/>
      <c r="D456" s="44"/>
      <c r="E456" s="61"/>
    </row>
    <row r="457" spans="1:5" s="38" customFormat="1">
      <c r="A457" s="49"/>
      <c r="B457" s="63"/>
      <c r="C457" s="43"/>
      <c r="D457" s="44"/>
      <c r="E457" s="61"/>
    </row>
    <row r="458" spans="1:5" s="38" customFormat="1">
      <c r="A458" s="49"/>
      <c r="B458" s="63"/>
      <c r="C458" s="43"/>
      <c r="D458" s="44"/>
      <c r="E458" s="61"/>
    </row>
    <row r="459" spans="1:5" s="38" customFormat="1">
      <c r="A459" s="49"/>
      <c r="B459" s="63"/>
      <c r="C459" s="43"/>
      <c r="D459" s="44"/>
      <c r="E459" s="61"/>
    </row>
    <row r="460" spans="1:5" s="38" customFormat="1">
      <c r="A460" s="49"/>
      <c r="B460" s="63"/>
      <c r="C460" s="43"/>
      <c r="D460" s="44"/>
      <c r="E460" s="61"/>
    </row>
    <row r="461" spans="1:5" s="38" customFormat="1">
      <c r="A461" s="49"/>
      <c r="B461" s="63"/>
      <c r="C461" s="43"/>
      <c r="D461" s="44"/>
      <c r="E461" s="61"/>
    </row>
    <row r="462" spans="1:5" s="38" customFormat="1">
      <c r="A462" s="49"/>
      <c r="B462" s="63"/>
      <c r="C462" s="43"/>
      <c r="D462" s="44"/>
      <c r="E462" s="61"/>
    </row>
    <row r="463" spans="1:5" s="38" customFormat="1">
      <c r="A463" s="49"/>
      <c r="B463" s="63"/>
      <c r="C463" s="43"/>
      <c r="D463" s="44"/>
      <c r="E463" s="61"/>
    </row>
    <row r="464" spans="1:5" s="38" customFormat="1">
      <c r="A464" s="49"/>
      <c r="B464" s="63"/>
      <c r="C464" s="43"/>
      <c r="D464" s="44"/>
      <c r="E464" s="61"/>
    </row>
    <row r="465" spans="1:5" s="38" customFormat="1">
      <c r="A465" s="49"/>
      <c r="B465" s="63"/>
      <c r="C465" s="43"/>
      <c r="D465" s="44"/>
      <c r="E465" s="61"/>
    </row>
    <row r="466" spans="1:5" s="38" customFormat="1">
      <c r="A466" s="49"/>
      <c r="B466" s="63"/>
      <c r="C466" s="43"/>
      <c r="D466" s="44"/>
      <c r="E466" s="61"/>
    </row>
    <row r="467" spans="1:5" s="38" customFormat="1">
      <c r="A467" s="49"/>
      <c r="B467" s="63"/>
      <c r="C467" s="43"/>
      <c r="D467" s="44"/>
      <c r="E467" s="61"/>
    </row>
    <row r="468" spans="1:5" s="38" customFormat="1">
      <c r="A468" s="49"/>
      <c r="B468" s="63"/>
      <c r="C468" s="43"/>
      <c r="D468" s="44"/>
      <c r="E468" s="61"/>
    </row>
    <row r="469" spans="1:5" s="38" customFormat="1">
      <c r="A469" s="49"/>
      <c r="B469" s="63"/>
      <c r="C469" s="43"/>
      <c r="D469" s="44"/>
      <c r="E469" s="61"/>
    </row>
    <row r="470" spans="1:5" s="38" customFormat="1">
      <c r="A470" s="49"/>
      <c r="B470" s="63"/>
      <c r="C470" s="43"/>
      <c r="D470" s="44"/>
      <c r="E470" s="61"/>
    </row>
    <row r="471" spans="1:5" s="38" customFormat="1">
      <c r="A471" s="49"/>
      <c r="B471" s="63"/>
      <c r="C471" s="43"/>
      <c r="D471" s="44"/>
      <c r="E471" s="61"/>
    </row>
    <row r="472" spans="1:5" s="38" customFormat="1">
      <c r="A472" s="49"/>
      <c r="B472" s="63"/>
      <c r="C472" s="43"/>
      <c r="D472" s="44"/>
      <c r="E472" s="61"/>
    </row>
    <row r="473" spans="1:5" s="38" customFormat="1">
      <c r="A473" s="49"/>
      <c r="B473" s="63"/>
      <c r="C473" s="43"/>
      <c r="D473" s="44"/>
      <c r="E473" s="61"/>
    </row>
    <row r="474" spans="1:5" s="38" customFormat="1">
      <c r="A474" s="49"/>
      <c r="B474" s="63"/>
      <c r="C474" s="43"/>
      <c r="D474" s="44"/>
      <c r="E474" s="61"/>
    </row>
    <row r="475" spans="1:5" s="38" customFormat="1">
      <c r="A475" s="49"/>
      <c r="B475" s="63"/>
      <c r="C475" s="43"/>
      <c r="D475" s="44"/>
      <c r="E475" s="61"/>
    </row>
    <row r="476" spans="1:5" s="38" customFormat="1">
      <c r="A476" s="49"/>
      <c r="B476" s="63"/>
      <c r="C476" s="43"/>
      <c r="D476" s="44"/>
      <c r="E476" s="61"/>
    </row>
    <row r="477" spans="1:5" s="38" customFormat="1">
      <c r="A477" s="49"/>
      <c r="B477" s="63"/>
      <c r="C477" s="43"/>
      <c r="D477" s="44"/>
      <c r="E477" s="61"/>
    </row>
    <row r="478" spans="1:5" s="38" customFormat="1">
      <c r="A478" s="49"/>
      <c r="B478" s="63"/>
      <c r="C478" s="43"/>
      <c r="D478" s="44"/>
      <c r="E478" s="61"/>
    </row>
    <row r="479" spans="1:5" s="38" customFormat="1">
      <c r="A479" s="49"/>
      <c r="B479" s="63"/>
      <c r="C479" s="43"/>
      <c r="D479" s="44"/>
      <c r="E479" s="61"/>
    </row>
    <row r="480" spans="1:5" s="38" customFormat="1">
      <c r="A480" s="49"/>
      <c r="B480" s="63"/>
      <c r="C480" s="43"/>
      <c r="D480" s="44"/>
      <c r="E480" s="61"/>
    </row>
    <row r="481" spans="1:5" s="38" customFormat="1">
      <c r="A481" s="49"/>
      <c r="B481" s="63"/>
      <c r="C481" s="43"/>
      <c r="D481" s="44"/>
      <c r="E481" s="61"/>
    </row>
    <row r="482" spans="1:5" s="38" customFormat="1">
      <c r="A482" s="49"/>
      <c r="B482" s="63"/>
      <c r="C482" s="43"/>
      <c r="D482" s="44"/>
      <c r="E482" s="61"/>
    </row>
    <row r="483" spans="1:5" s="38" customFormat="1">
      <c r="A483" s="49"/>
      <c r="B483" s="63"/>
      <c r="C483" s="43"/>
      <c r="D483" s="44"/>
      <c r="E483" s="61"/>
    </row>
    <row r="484" spans="1:5" s="38" customFormat="1">
      <c r="A484" s="49"/>
      <c r="B484" s="63"/>
      <c r="C484" s="43"/>
      <c r="D484" s="44"/>
      <c r="E484" s="61"/>
    </row>
    <row r="485" spans="1:5" s="38" customFormat="1">
      <c r="A485" s="49"/>
      <c r="B485" s="63"/>
      <c r="C485" s="43"/>
      <c r="D485" s="44"/>
      <c r="E485" s="61"/>
    </row>
    <row r="486" spans="1:5" s="38" customFormat="1">
      <c r="A486" s="49"/>
      <c r="B486" s="63"/>
      <c r="C486" s="43"/>
      <c r="D486" s="44"/>
      <c r="E486" s="61"/>
    </row>
    <row r="487" spans="1:5" s="38" customFormat="1">
      <c r="A487" s="49"/>
      <c r="B487" s="63"/>
      <c r="C487" s="43"/>
      <c r="D487" s="44"/>
      <c r="E487" s="61"/>
    </row>
    <row r="488" spans="1:5" s="38" customFormat="1">
      <c r="A488" s="49"/>
      <c r="B488" s="63"/>
      <c r="C488" s="43"/>
      <c r="D488" s="44"/>
      <c r="E488" s="61"/>
    </row>
    <row r="489" spans="1:5" s="38" customFormat="1">
      <c r="A489" s="49"/>
      <c r="B489" s="63"/>
      <c r="C489" s="43"/>
      <c r="D489" s="44"/>
      <c r="E489" s="61"/>
    </row>
    <row r="490" spans="1:5" s="38" customFormat="1">
      <c r="A490" s="49"/>
      <c r="B490" s="63"/>
      <c r="C490" s="43"/>
      <c r="D490" s="44"/>
      <c r="E490" s="61"/>
    </row>
    <row r="491" spans="1:5" s="38" customFormat="1">
      <c r="A491" s="49"/>
      <c r="B491" s="63"/>
      <c r="C491" s="43"/>
      <c r="D491" s="44"/>
      <c r="E491" s="61"/>
    </row>
    <row r="492" spans="1:5" s="38" customFormat="1">
      <c r="A492" s="49"/>
      <c r="B492" s="63"/>
      <c r="C492" s="43"/>
      <c r="D492" s="44"/>
      <c r="E492" s="61"/>
    </row>
    <row r="493" spans="1:5" s="38" customFormat="1">
      <c r="A493" s="49"/>
      <c r="B493" s="63"/>
      <c r="C493" s="43"/>
      <c r="D493" s="44"/>
      <c r="E493" s="61"/>
    </row>
    <row r="494" spans="1:5" s="38" customFormat="1">
      <c r="A494" s="49"/>
      <c r="B494" s="63"/>
      <c r="C494" s="43"/>
      <c r="D494" s="44"/>
      <c r="E494" s="61"/>
    </row>
    <row r="495" spans="1:5" s="38" customFormat="1">
      <c r="A495" s="49"/>
      <c r="B495" s="63"/>
      <c r="C495" s="43"/>
      <c r="D495" s="44"/>
      <c r="E495" s="61"/>
    </row>
    <row r="496" spans="1:5" s="38" customFormat="1">
      <c r="A496" s="49"/>
      <c r="B496" s="63"/>
      <c r="C496" s="43"/>
      <c r="D496" s="44"/>
      <c r="E496" s="61"/>
    </row>
    <row r="497" spans="1:5" s="38" customFormat="1">
      <c r="A497" s="49"/>
      <c r="B497" s="63"/>
      <c r="C497" s="43"/>
      <c r="D497" s="44"/>
      <c r="E497" s="61"/>
    </row>
    <row r="498" spans="1:5" s="38" customFormat="1">
      <c r="A498" s="49"/>
      <c r="B498" s="63"/>
      <c r="C498" s="43"/>
      <c r="D498" s="44"/>
      <c r="E498" s="61"/>
    </row>
    <row r="499" spans="1:5" s="38" customFormat="1">
      <c r="A499" s="49"/>
      <c r="B499" s="63"/>
      <c r="C499" s="43"/>
      <c r="D499" s="44"/>
      <c r="E499" s="61"/>
    </row>
    <row r="500" spans="1:5" s="38" customFormat="1">
      <c r="A500" s="49"/>
      <c r="B500" s="63"/>
      <c r="C500" s="43"/>
      <c r="D500" s="44"/>
      <c r="E500" s="61"/>
    </row>
    <row r="501" spans="1:5" s="38" customFormat="1">
      <c r="A501" s="49"/>
      <c r="B501" s="63"/>
      <c r="C501" s="43"/>
      <c r="D501" s="44"/>
      <c r="E501" s="61"/>
    </row>
    <row r="502" spans="1:5" s="38" customFormat="1">
      <c r="A502" s="49"/>
      <c r="B502" s="63"/>
      <c r="C502" s="43"/>
      <c r="D502" s="44"/>
      <c r="E502" s="61"/>
    </row>
    <row r="503" spans="1:5" s="38" customFormat="1">
      <c r="A503" s="49"/>
      <c r="B503" s="63"/>
      <c r="C503" s="43"/>
      <c r="D503" s="44"/>
      <c r="E503" s="61"/>
    </row>
    <row r="504" spans="1:5" s="38" customFormat="1">
      <c r="A504" s="49"/>
      <c r="B504" s="63"/>
      <c r="C504" s="43"/>
      <c r="D504" s="44"/>
      <c r="E504" s="61"/>
    </row>
    <row r="505" spans="1:5" s="38" customFormat="1">
      <c r="A505" s="49"/>
      <c r="B505" s="63"/>
      <c r="C505" s="43"/>
      <c r="D505" s="44"/>
      <c r="E505" s="61"/>
    </row>
    <row r="506" spans="1:5" s="38" customFormat="1">
      <c r="A506" s="49"/>
      <c r="B506" s="63"/>
      <c r="C506" s="43"/>
      <c r="D506" s="44"/>
      <c r="E506" s="61"/>
    </row>
    <row r="507" spans="1:5" s="38" customFormat="1">
      <c r="A507" s="49"/>
      <c r="B507" s="63"/>
      <c r="C507" s="43"/>
      <c r="D507" s="44"/>
      <c r="E507" s="61"/>
    </row>
    <row r="508" spans="1:5" s="38" customFormat="1">
      <c r="A508" s="49"/>
      <c r="B508" s="63"/>
      <c r="C508" s="43"/>
      <c r="D508" s="44"/>
      <c r="E508" s="61"/>
    </row>
    <row r="509" spans="1:5" s="38" customFormat="1">
      <c r="A509" s="49"/>
      <c r="B509" s="63"/>
      <c r="C509" s="43"/>
      <c r="D509" s="44"/>
      <c r="E509" s="61"/>
    </row>
    <row r="510" spans="1:5" s="38" customFormat="1">
      <c r="A510" s="49"/>
      <c r="B510" s="63"/>
      <c r="C510" s="43"/>
      <c r="D510" s="44"/>
      <c r="E510" s="61"/>
    </row>
    <row r="511" spans="1:5" s="38" customFormat="1">
      <c r="A511" s="49"/>
      <c r="B511" s="63"/>
      <c r="C511" s="43"/>
      <c r="D511" s="44"/>
      <c r="E511" s="61"/>
    </row>
    <row r="512" spans="1:5" s="38" customFormat="1">
      <c r="A512" s="49"/>
      <c r="B512" s="63"/>
      <c r="C512" s="43"/>
      <c r="D512" s="44"/>
      <c r="E512" s="61"/>
    </row>
    <row r="513" spans="1:5" s="38" customFormat="1">
      <c r="A513" s="49"/>
      <c r="B513" s="63"/>
      <c r="C513" s="43"/>
      <c r="D513" s="44"/>
      <c r="E513" s="61"/>
    </row>
    <row r="514" spans="1:5" s="38" customFormat="1">
      <c r="A514" s="49"/>
      <c r="B514" s="63"/>
      <c r="C514" s="43"/>
      <c r="D514" s="44"/>
      <c r="E514" s="61"/>
    </row>
    <row r="515" spans="1:5" s="38" customFormat="1">
      <c r="A515" s="49"/>
      <c r="B515" s="63"/>
      <c r="C515" s="43"/>
      <c r="D515" s="44"/>
      <c r="E515" s="61"/>
    </row>
    <row r="516" spans="1:5" s="38" customFormat="1">
      <c r="A516" s="49"/>
      <c r="B516" s="63"/>
      <c r="C516" s="43"/>
      <c r="D516" s="44"/>
      <c r="E516" s="61"/>
    </row>
    <row r="517" spans="1:5" s="38" customFormat="1">
      <c r="A517" s="49"/>
      <c r="B517" s="63"/>
      <c r="C517" s="43"/>
      <c r="D517" s="44"/>
      <c r="E517" s="61"/>
    </row>
    <row r="518" spans="1:5" s="38" customFormat="1">
      <c r="A518" s="49"/>
      <c r="B518" s="63"/>
      <c r="C518" s="43"/>
      <c r="D518" s="44"/>
      <c r="E518" s="61"/>
    </row>
    <row r="519" spans="1:5" s="38" customFormat="1">
      <c r="A519" s="49"/>
      <c r="B519" s="63"/>
      <c r="C519" s="43"/>
      <c r="D519" s="44"/>
      <c r="E519" s="61"/>
    </row>
    <row r="520" spans="1:5" s="38" customFormat="1">
      <c r="A520" s="49"/>
      <c r="B520" s="63"/>
      <c r="C520" s="43"/>
      <c r="D520" s="44"/>
      <c r="E520" s="61"/>
    </row>
    <row r="521" spans="1:5" s="38" customFormat="1">
      <c r="A521" s="49"/>
      <c r="B521" s="63"/>
      <c r="C521" s="43"/>
      <c r="D521" s="44"/>
      <c r="E521" s="61"/>
    </row>
    <row r="522" spans="1:5" s="38" customFormat="1">
      <c r="A522" s="49"/>
      <c r="B522" s="63"/>
      <c r="C522" s="43"/>
      <c r="D522" s="44"/>
      <c r="E522" s="61"/>
    </row>
    <row r="523" spans="1:5" s="38" customFormat="1">
      <c r="A523" s="49"/>
      <c r="B523" s="63"/>
      <c r="C523" s="43"/>
      <c r="D523" s="44"/>
      <c r="E523" s="61"/>
    </row>
    <row r="524" spans="1:5" s="38" customFormat="1">
      <c r="A524" s="49"/>
      <c r="B524" s="63"/>
      <c r="C524" s="43"/>
      <c r="D524" s="44"/>
      <c r="E524" s="61"/>
    </row>
    <row r="525" spans="1:5" s="38" customFormat="1">
      <c r="A525" s="49"/>
      <c r="B525" s="63"/>
      <c r="C525" s="43"/>
      <c r="D525" s="44"/>
      <c r="E525" s="61"/>
    </row>
    <row r="526" spans="1:5" s="38" customFormat="1">
      <c r="A526" s="49"/>
      <c r="B526" s="63"/>
      <c r="C526" s="43"/>
      <c r="D526" s="44"/>
      <c r="E526" s="61"/>
    </row>
    <row r="527" spans="1:5" s="38" customFormat="1">
      <c r="A527" s="49"/>
      <c r="B527" s="63"/>
      <c r="C527" s="43"/>
      <c r="D527" s="44"/>
      <c r="E527" s="61"/>
    </row>
    <row r="528" spans="1:5" s="38" customFormat="1">
      <c r="A528" s="49"/>
      <c r="B528" s="63"/>
      <c r="C528" s="43"/>
      <c r="D528" s="44"/>
      <c r="E528" s="61"/>
    </row>
    <row r="529" spans="1:5" s="38" customFormat="1">
      <c r="A529" s="49"/>
      <c r="B529" s="63"/>
      <c r="C529" s="43"/>
      <c r="D529" s="44"/>
      <c r="E529" s="61"/>
    </row>
    <row r="530" spans="1:5" s="38" customFormat="1">
      <c r="A530" s="49"/>
      <c r="B530" s="63"/>
      <c r="C530" s="43"/>
      <c r="D530" s="44"/>
      <c r="E530" s="61"/>
    </row>
    <row r="531" spans="1:5" s="38" customFormat="1">
      <c r="A531" s="49"/>
      <c r="B531" s="63"/>
      <c r="C531" s="43"/>
      <c r="D531" s="44"/>
      <c r="E531" s="61"/>
    </row>
    <row r="532" spans="1:5" s="38" customFormat="1">
      <c r="A532" s="49"/>
      <c r="B532" s="63"/>
      <c r="C532" s="43"/>
      <c r="D532" s="44"/>
      <c r="E532" s="61"/>
    </row>
    <row r="533" spans="1:5" s="38" customFormat="1">
      <c r="A533" s="49"/>
      <c r="B533" s="63"/>
      <c r="C533" s="43"/>
      <c r="D533" s="44"/>
      <c r="E533" s="61"/>
    </row>
    <row r="534" spans="1:5" s="38" customFormat="1">
      <c r="A534" s="49"/>
      <c r="B534" s="63"/>
      <c r="C534" s="43"/>
      <c r="D534" s="44"/>
      <c r="E534" s="61"/>
    </row>
    <row r="535" spans="1:5" s="38" customFormat="1">
      <c r="A535" s="49"/>
      <c r="B535" s="63"/>
      <c r="C535" s="43"/>
      <c r="D535" s="44"/>
      <c r="E535" s="61"/>
    </row>
    <row r="536" spans="1:5" s="38" customFormat="1">
      <c r="A536" s="49"/>
      <c r="B536" s="63"/>
      <c r="C536" s="43"/>
      <c r="D536" s="44"/>
      <c r="E536" s="61"/>
    </row>
    <row r="537" spans="1:5" s="38" customFormat="1">
      <c r="A537" s="49"/>
      <c r="B537" s="63"/>
      <c r="C537" s="43"/>
      <c r="D537" s="44"/>
      <c r="E537" s="61"/>
    </row>
    <row r="538" spans="1:5" s="38" customFormat="1">
      <c r="A538" s="49"/>
      <c r="B538" s="63"/>
      <c r="C538" s="43"/>
      <c r="D538" s="44"/>
      <c r="E538" s="61"/>
    </row>
    <row r="539" spans="1:5" s="38" customFormat="1">
      <c r="A539" s="49"/>
      <c r="B539" s="63"/>
      <c r="C539" s="43"/>
      <c r="D539" s="44"/>
      <c r="E539" s="61"/>
    </row>
    <row r="540" spans="1:5" s="38" customFormat="1">
      <c r="A540" s="49"/>
      <c r="B540" s="63"/>
      <c r="C540" s="43"/>
      <c r="D540" s="44"/>
      <c r="E540" s="61"/>
    </row>
    <row r="541" spans="1:5" s="38" customFormat="1">
      <c r="A541" s="49"/>
      <c r="B541" s="63"/>
      <c r="C541" s="43"/>
      <c r="D541" s="44"/>
      <c r="E541" s="61"/>
    </row>
    <row r="542" spans="1:5" s="38" customFormat="1">
      <c r="A542" s="49"/>
      <c r="B542" s="63"/>
      <c r="C542" s="43"/>
      <c r="D542" s="44"/>
      <c r="E542" s="61"/>
    </row>
    <row r="543" spans="1:5" s="38" customFormat="1">
      <c r="A543" s="49"/>
      <c r="B543" s="63"/>
      <c r="C543" s="43"/>
      <c r="D543" s="44"/>
      <c r="E543" s="61"/>
    </row>
    <row r="544" spans="1:5" s="38" customFormat="1">
      <c r="A544" s="49"/>
      <c r="B544" s="63"/>
      <c r="C544" s="43"/>
      <c r="D544" s="44"/>
      <c r="E544" s="61"/>
    </row>
    <row r="545" spans="1:5" s="38" customFormat="1">
      <c r="A545" s="49"/>
      <c r="B545" s="63"/>
      <c r="C545" s="43"/>
      <c r="D545" s="44"/>
      <c r="E545" s="61"/>
    </row>
    <row r="546" spans="1:5" s="38" customFormat="1">
      <c r="A546" s="49"/>
      <c r="B546" s="63"/>
      <c r="C546" s="43"/>
      <c r="D546" s="44"/>
      <c r="E546" s="61"/>
    </row>
    <row r="547" spans="1:5" s="38" customFormat="1">
      <c r="A547" s="49"/>
      <c r="B547" s="63"/>
      <c r="C547" s="43"/>
      <c r="D547" s="44"/>
      <c r="E547" s="61"/>
    </row>
    <row r="548" spans="1:5" s="38" customFormat="1">
      <c r="A548" s="49"/>
      <c r="B548" s="63"/>
      <c r="C548" s="43"/>
      <c r="D548" s="44"/>
      <c r="E548" s="61"/>
    </row>
    <row r="549" spans="1:5" s="38" customFormat="1">
      <c r="A549" s="49"/>
      <c r="B549" s="63"/>
      <c r="C549" s="43"/>
      <c r="D549" s="44"/>
      <c r="E549" s="61"/>
    </row>
    <row r="550" spans="1:5" s="38" customFormat="1">
      <c r="A550" s="49"/>
      <c r="B550" s="63"/>
      <c r="C550" s="43"/>
      <c r="D550" s="44"/>
      <c r="E550" s="61"/>
    </row>
    <row r="551" spans="1:5" s="38" customFormat="1">
      <c r="A551" s="49"/>
      <c r="B551" s="63"/>
      <c r="C551" s="43"/>
      <c r="D551" s="44"/>
      <c r="E551" s="61"/>
    </row>
    <row r="552" spans="1:5" s="38" customFormat="1">
      <c r="A552" s="49"/>
      <c r="B552" s="63"/>
      <c r="C552" s="43"/>
      <c r="D552" s="44"/>
      <c r="E552" s="61"/>
    </row>
    <row r="553" spans="1:5" s="38" customFormat="1">
      <c r="A553" s="49"/>
      <c r="B553" s="63"/>
      <c r="C553" s="43"/>
      <c r="D553" s="44"/>
      <c r="E553" s="61"/>
    </row>
    <row r="554" spans="1:5" s="38" customFormat="1">
      <c r="A554" s="49"/>
      <c r="B554" s="63"/>
      <c r="C554" s="43"/>
      <c r="D554" s="44"/>
      <c r="E554" s="61"/>
    </row>
    <row r="555" spans="1:5" s="38" customFormat="1">
      <c r="A555" s="49"/>
      <c r="B555" s="63"/>
      <c r="C555" s="43"/>
      <c r="D555" s="44"/>
      <c r="E555" s="61"/>
    </row>
    <row r="556" spans="1:5" s="38" customFormat="1">
      <c r="A556" s="49"/>
      <c r="B556" s="63"/>
      <c r="C556" s="43"/>
      <c r="D556" s="44"/>
      <c r="E556" s="61"/>
    </row>
    <row r="557" spans="1:5" s="38" customFormat="1">
      <c r="A557" s="49"/>
      <c r="B557" s="63"/>
      <c r="C557" s="43"/>
      <c r="D557" s="44"/>
      <c r="E557" s="61"/>
    </row>
    <row r="558" spans="1:5" s="38" customFormat="1">
      <c r="A558" s="49"/>
      <c r="B558" s="63"/>
      <c r="C558" s="43"/>
      <c r="D558" s="44"/>
      <c r="E558" s="61"/>
    </row>
    <row r="559" spans="1:5" s="38" customFormat="1">
      <c r="A559" s="49"/>
      <c r="B559" s="63"/>
      <c r="C559" s="43"/>
      <c r="D559" s="44"/>
      <c r="E559" s="61"/>
    </row>
    <row r="560" spans="1:5" s="38" customFormat="1">
      <c r="A560" s="49"/>
      <c r="B560" s="63"/>
      <c r="C560" s="43"/>
      <c r="D560" s="44"/>
      <c r="E560" s="61"/>
    </row>
    <row r="561" spans="1:5" s="38" customFormat="1">
      <c r="A561" s="49"/>
      <c r="B561" s="63"/>
      <c r="C561" s="43"/>
      <c r="D561" s="44"/>
      <c r="E561" s="61"/>
    </row>
    <row r="562" spans="1:5" s="38" customFormat="1">
      <c r="A562" s="49"/>
      <c r="B562" s="63"/>
      <c r="C562" s="43"/>
      <c r="D562" s="44"/>
      <c r="E562" s="61"/>
    </row>
    <row r="563" spans="1:5" s="38" customFormat="1">
      <c r="A563" s="49"/>
      <c r="B563" s="63"/>
      <c r="C563" s="43"/>
      <c r="D563" s="44"/>
      <c r="E563" s="61"/>
    </row>
    <row r="564" spans="1:5" s="38" customFormat="1">
      <c r="A564" s="49"/>
      <c r="B564" s="63"/>
      <c r="C564" s="43"/>
      <c r="D564" s="44"/>
      <c r="E564" s="61"/>
    </row>
    <row r="565" spans="1:5" s="38" customFormat="1">
      <c r="A565" s="49"/>
      <c r="B565" s="63"/>
      <c r="C565" s="43"/>
      <c r="D565" s="44"/>
      <c r="E565" s="61"/>
    </row>
    <row r="566" spans="1:5" s="38" customFormat="1">
      <c r="A566" s="49"/>
      <c r="B566" s="63"/>
      <c r="C566" s="43"/>
      <c r="D566" s="44"/>
      <c r="E566" s="61"/>
    </row>
    <row r="567" spans="1:5" s="38" customFormat="1">
      <c r="A567" s="49"/>
      <c r="B567" s="63"/>
      <c r="C567" s="43"/>
      <c r="D567" s="44"/>
      <c r="E567" s="61"/>
    </row>
    <row r="568" spans="1:5" s="38" customFormat="1">
      <c r="A568" s="49"/>
      <c r="B568" s="63"/>
      <c r="C568" s="43"/>
      <c r="D568" s="44"/>
      <c r="E568" s="61"/>
    </row>
    <row r="569" spans="1:5" s="38" customFormat="1">
      <c r="A569" s="49"/>
      <c r="B569" s="63"/>
      <c r="C569" s="43"/>
      <c r="D569" s="44"/>
      <c r="E569" s="61"/>
    </row>
    <row r="570" spans="1:5" s="38" customFormat="1">
      <c r="A570" s="49"/>
      <c r="B570" s="63"/>
      <c r="C570" s="43"/>
      <c r="D570" s="44"/>
      <c r="E570" s="61"/>
    </row>
    <row r="571" spans="1:5" s="38" customFormat="1">
      <c r="A571" s="49"/>
      <c r="B571" s="63"/>
      <c r="C571" s="43"/>
      <c r="D571" s="44"/>
      <c r="E571" s="61"/>
    </row>
    <row r="572" spans="1:5" s="38" customFormat="1">
      <c r="A572" s="49"/>
      <c r="B572" s="63"/>
      <c r="C572" s="43"/>
      <c r="D572" s="44"/>
      <c r="E572" s="61"/>
    </row>
    <row r="573" spans="1:5" s="38" customFormat="1">
      <c r="A573" s="49"/>
      <c r="B573" s="63"/>
      <c r="C573" s="43"/>
      <c r="D573" s="44"/>
      <c r="E573" s="61"/>
    </row>
    <row r="574" spans="1:5" s="38" customFormat="1">
      <c r="A574" s="49"/>
      <c r="B574" s="63"/>
      <c r="C574" s="43"/>
      <c r="D574" s="44"/>
      <c r="E574" s="61"/>
    </row>
    <row r="575" spans="1:5" s="38" customFormat="1">
      <c r="A575" s="49"/>
      <c r="B575" s="63"/>
      <c r="C575" s="43"/>
      <c r="D575" s="44"/>
      <c r="E575" s="61"/>
    </row>
    <row r="576" spans="1:5" s="38" customFormat="1">
      <c r="A576" s="49"/>
      <c r="B576" s="63"/>
      <c r="C576" s="43"/>
      <c r="D576" s="44"/>
      <c r="E576" s="61"/>
    </row>
    <row r="577" spans="1:5" s="38" customFormat="1">
      <c r="A577" s="49"/>
      <c r="B577" s="63"/>
      <c r="C577" s="43"/>
      <c r="D577" s="44"/>
      <c r="E577" s="61"/>
    </row>
    <row r="578" spans="1:5" s="38" customFormat="1">
      <c r="A578" s="49"/>
      <c r="B578" s="63"/>
      <c r="C578" s="43"/>
      <c r="D578" s="44"/>
      <c r="E578" s="61"/>
    </row>
    <row r="579" spans="1:5" s="38" customFormat="1">
      <c r="A579" s="49"/>
      <c r="B579" s="63"/>
      <c r="C579" s="43"/>
      <c r="D579" s="44"/>
      <c r="E579" s="61"/>
    </row>
    <row r="580" spans="1:5" s="38" customFormat="1">
      <c r="A580" s="49"/>
      <c r="B580" s="63"/>
      <c r="C580" s="43"/>
      <c r="D580" s="44"/>
      <c r="E580" s="61"/>
    </row>
    <row r="581" spans="1:5" s="38" customFormat="1">
      <c r="A581" s="49"/>
      <c r="B581" s="63"/>
      <c r="C581" s="43"/>
      <c r="D581" s="44"/>
      <c r="E581" s="61"/>
    </row>
    <row r="582" spans="1:5" s="38" customFormat="1">
      <c r="A582" s="49"/>
      <c r="B582" s="63"/>
      <c r="C582" s="43"/>
      <c r="D582" s="44"/>
      <c r="E582" s="61"/>
    </row>
    <row r="583" spans="1:5" s="38" customFormat="1">
      <c r="A583" s="49"/>
      <c r="B583" s="63"/>
      <c r="C583" s="43"/>
      <c r="D583" s="44"/>
      <c r="E583" s="61"/>
    </row>
    <row r="584" spans="1:5" s="38" customFormat="1">
      <c r="A584" s="49"/>
      <c r="B584" s="63"/>
      <c r="C584" s="43"/>
      <c r="D584" s="44"/>
      <c r="E584" s="61"/>
    </row>
    <row r="585" spans="1:5" s="38" customFormat="1">
      <c r="A585" s="49"/>
      <c r="B585" s="63"/>
      <c r="C585" s="43"/>
      <c r="D585" s="44"/>
      <c r="E585" s="61"/>
    </row>
    <row r="586" spans="1:5" s="38" customFormat="1">
      <c r="A586" s="49"/>
      <c r="B586" s="63"/>
      <c r="C586" s="43"/>
      <c r="D586" s="44"/>
      <c r="E586" s="61"/>
    </row>
    <row r="587" spans="1:5" s="38" customFormat="1">
      <c r="A587" s="49"/>
      <c r="B587" s="63"/>
      <c r="C587" s="43"/>
      <c r="D587" s="44"/>
      <c r="E587" s="61"/>
    </row>
    <row r="588" spans="1:5" s="38" customFormat="1">
      <c r="A588" s="49"/>
      <c r="B588" s="63"/>
      <c r="C588" s="43"/>
      <c r="D588" s="44"/>
      <c r="E588" s="61"/>
    </row>
    <row r="589" spans="1:5" s="38" customFormat="1">
      <c r="A589" s="49"/>
      <c r="B589" s="63"/>
      <c r="C589" s="43"/>
      <c r="D589" s="44"/>
      <c r="E589" s="61"/>
    </row>
    <row r="590" spans="1:5" s="38" customFormat="1">
      <c r="A590" s="49"/>
      <c r="B590" s="63"/>
      <c r="C590" s="43"/>
      <c r="D590" s="44"/>
      <c r="E590" s="61"/>
    </row>
    <row r="591" spans="1:5" s="38" customFormat="1">
      <c r="A591" s="49"/>
      <c r="B591" s="63"/>
      <c r="C591" s="43"/>
      <c r="D591" s="44"/>
      <c r="E591" s="61"/>
    </row>
    <row r="592" spans="1:5" s="38" customFormat="1">
      <c r="A592" s="49"/>
      <c r="B592" s="63"/>
      <c r="C592" s="43"/>
      <c r="D592" s="44"/>
      <c r="E592" s="61"/>
    </row>
    <row r="593" spans="1:5" s="38" customFormat="1">
      <c r="A593" s="49"/>
      <c r="B593" s="63"/>
      <c r="C593" s="43"/>
      <c r="D593" s="44"/>
      <c r="E593" s="61"/>
    </row>
    <row r="594" spans="1:5" s="38" customFormat="1">
      <c r="A594" s="49"/>
      <c r="B594" s="63"/>
      <c r="C594" s="43"/>
      <c r="D594" s="44"/>
      <c r="E594" s="61"/>
    </row>
    <row r="595" spans="1:5" s="38" customFormat="1">
      <c r="A595" s="49"/>
      <c r="B595" s="63"/>
      <c r="C595" s="43"/>
      <c r="D595" s="44"/>
      <c r="E595" s="61"/>
    </row>
    <row r="596" spans="1:5" s="38" customFormat="1">
      <c r="A596" s="49"/>
      <c r="B596" s="63"/>
      <c r="C596" s="43"/>
      <c r="D596" s="44"/>
      <c r="E596" s="61"/>
    </row>
    <row r="597" spans="1:5" s="38" customFormat="1">
      <c r="A597" s="49"/>
      <c r="B597" s="63"/>
      <c r="C597" s="43"/>
      <c r="D597" s="44"/>
      <c r="E597" s="61"/>
    </row>
    <row r="598" spans="1:5" s="38" customFormat="1">
      <c r="A598" s="49"/>
      <c r="B598" s="63"/>
      <c r="C598" s="43"/>
      <c r="D598" s="44"/>
      <c r="E598" s="61"/>
    </row>
    <row r="599" spans="1:5" s="38" customFormat="1">
      <c r="A599" s="49"/>
      <c r="B599" s="63"/>
      <c r="C599" s="43"/>
      <c r="D599" s="44"/>
      <c r="E599" s="61"/>
    </row>
    <row r="600" spans="1:5" s="38" customFormat="1">
      <c r="A600" s="49"/>
      <c r="B600" s="63"/>
      <c r="C600" s="43"/>
      <c r="D600" s="44"/>
      <c r="E600" s="61"/>
    </row>
    <row r="601" spans="1:5" s="38" customFormat="1">
      <c r="A601" s="49"/>
      <c r="B601" s="63"/>
      <c r="C601" s="43"/>
      <c r="D601" s="44"/>
      <c r="E601" s="61"/>
    </row>
    <row r="602" spans="1:5" s="38" customFormat="1">
      <c r="A602" s="49"/>
      <c r="B602" s="63"/>
      <c r="C602" s="43"/>
      <c r="D602" s="44"/>
      <c r="E602" s="61"/>
    </row>
    <row r="603" spans="1:5" s="38" customFormat="1">
      <c r="A603" s="49"/>
      <c r="B603" s="63"/>
      <c r="C603" s="43"/>
      <c r="D603" s="44"/>
      <c r="E603" s="61"/>
    </row>
    <row r="604" spans="1:5" s="38" customFormat="1">
      <c r="A604" s="49"/>
      <c r="B604" s="63"/>
      <c r="C604" s="43"/>
      <c r="D604" s="44"/>
      <c r="E604" s="61"/>
    </row>
    <row r="605" spans="1:5" s="38" customFormat="1">
      <c r="A605" s="49"/>
      <c r="B605" s="63"/>
      <c r="C605" s="43"/>
      <c r="D605" s="44"/>
      <c r="E605" s="61"/>
    </row>
    <row r="606" spans="1:5" s="38" customFormat="1">
      <c r="A606" s="49"/>
      <c r="B606" s="63"/>
      <c r="C606" s="43"/>
      <c r="D606" s="44"/>
      <c r="E606" s="61"/>
    </row>
    <row r="607" spans="1:5" s="38" customFormat="1">
      <c r="A607" s="49"/>
      <c r="B607" s="63"/>
      <c r="C607" s="43"/>
      <c r="D607" s="44"/>
      <c r="E607" s="61"/>
    </row>
    <row r="608" spans="1:5" s="38" customFormat="1">
      <c r="A608" s="49"/>
      <c r="B608" s="63"/>
      <c r="C608" s="43"/>
      <c r="D608" s="44"/>
      <c r="E608" s="61"/>
    </row>
    <row r="609" spans="1:5" s="38" customFormat="1">
      <c r="A609" s="49"/>
      <c r="B609" s="63"/>
      <c r="C609" s="43"/>
      <c r="D609" s="44"/>
      <c r="E609" s="61"/>
    </row>
    <row r="610" spans="1:5" s="38" customFormat="1">
      <c r="A610" s="49"/>
      <c r="B610" s="63"/>
      <c r="C610" s="43"/>
      <c r="D610" s="44"/>
      <c r="E610" s="61"/>
    </row>
    <row r="611" spans="1:5" s="38" customFormat="1">
      <c r="A611" s="49"/>
      <c r="B611" s="63"/>
      <c r="C611" s="43"/>
      <c r="D611" s="44"/>
      <c r="E611" s="61"/>
    </row>
    <row r="612" spans="1:5" s="38" customFormat="1">
      <c r="A612" s="49"/>
      <c r="B612" s="63"/>
      <c r="C612" s="43"/>
      <c r="D612" s="44"/>
      <c r="E612" s="61"/>
    </row>
    <row r="613" spans="1:5" s="38" customFormat="1">
      <c r="A613" s="49"/>
      <c r="B613" s="63"/>
      <c r="C613" s="43"/>
      <c r="D613" s="44"/>
      <c r="E613" s="61"/>
    </row>
    <row r="614" spans="1:5" s="38" customFormat="1">
      <c r="A614" s="49"/>
      <c r="B614" s="63"/>
      <c r="C614" s="43"/>
      <c r="D614" s="44"/>
      <c r="E614" s="61"/>
    </row>
    <row r="615" spans="1:5" s="38" customFormat="1">
      <c r="A615" s="49"/>
      <c r="B615" s="63"/>
      <c r="C615" s="43"/>
      <c r="D615" s="44"/>
      <c r="E615" s="61"/>
    </row>
    <row r="616" spans="1:5" s="38" customFormat="1">
      <c r="A616" s="49"/>
      <c r="B616" s="63"/>
      <c r="C616" s="43"/>
      <c r="D616" s="44"/>
      <c r="E616" s="61"/>
    </row>
    <row r="617" spans="1:5" s="38" customFormat="1">
      <c r="A617" s="49"/>
      <c r="B617" s="63"/>
      <c r="C617" s="43"/>
      <c r="D617" s="44"/>
      <c r="E617" s="61"/>
    </row>
    <row r="618" spans="1:5" s="38" customFormat="1">
      <c r="A618" s="49"/>
      <c r="B618" s="63"/>
      <c r="C618" s="43"/>
      <c r="D618" s="44"/>
      <c r="E618" s="61"/>
    </row>
    <row r="619" spans="1:5" s="38" customFormat="1">
      <c r="A619" s="49"/>
      <c r="B619" s="63"/>
      <c r="C619" s="43"/>
      <c r="D619" s="44"/>
      <c r="E619" s="61"/>
    </row>
    <row r="620" spans="1:5" s="38" customFormat="1">
      <c r="A620" s="49"/>
      <c r="B620" s="63"/>
      <c r="C620" s="43"/>
      <c r="D620" s="44"/>
      <c r="E620" s="61"/>
    </row>
    <row r="621" spans="1:5" s="38" customFormat="1">
      <c r="A621" s="49"/>
      <c r="B621" s="63"/>
      <c r="C621" s="43"/>
      <c r="D621" s="44"/>
      <c r="E621" s="61"/>
    </row>
    <row r="622" spans="1:5" s="38" customFormat="1">
      <c r="A622" s="49"/>
      <c r="B622" s="63"/>
      <c r="C622" s="43"/>
      <c r="D622" s="44"/>
      <c r="E622" s="61"/>
    </row>
    <row r="623" spans="1:5" s="38" customFormat="1">
      <c r="A623" s="49"/>
      <c r="B623" s="63"/>
      <c r="C623" s="43"/>
      <c r="D623" s="44"/>
      <c r="E623" s="61"/>
    </row>
    <row r="624" spans="1:5" s="38" customFormat="1">
      <c r="A624" s="49"/>
      <c r="B624" s="63"/>
      <c r="C624" s="43"/>
      <c r="D624" s="44"/>
      <c r="E624" s="61"/>
    </row>
    <row r="625" spans="1:5" s="38" customFormat="1">
      <c r="A625" s="49"/>
      <c r="B625" s="63"/>
      <c r="C625" s="43"/>
      <c r="D625" s="44"/>
      <c r="E625" s="61"/>
    </row>
    <row r="626" spans="1:5" s="38" customFormat="1">
      <c r="A626" s="49"/>
      <c r="B626" s="63"/>
      <c r="C626" s="43"/>
      <c r="D626" s="44"/>
      <c r="E626" s="61"/>
    </row>
    <row r="627" spans="1:5" s="38" customFormat="1">
      <c r="A627" s="49"/>
      <c r="B627" s="63"/>
      <c r="C627" s="43"/>
      <c r="D627" s="44"/>
      <c r="E627" s="61"/>
    </row>
    <row r="628" spans="1:5" s="38" customFormat="1">
      <c r="A628" s="49"/>
      <c r="B628" s="63"/>
      <c r="C628" s="43"/>
      <c r="D628" s="44"/>
      <c r="E628" s="61"/>
    </row>
    <row r="629" spans="1:5" s="38" customFormat="1">
      <c r="A629" s="49"/>
      <c r="B629" s="63"/>
      <c r="C629" s="43"/>
      <c r="D629" s="44"/>
      <c r="E629" s="61"/>
    </row>
    <row r="630" spans="1:5" s="38" customFormat="1">
      <c r="A630" s="49"/>
      <c r="B630" s="63"/>
      <c r="C630" s="43"/>
      <c r="D630" s="44"/>
      <c r="E630" s="61"/>
    </row>
    <row r="631" spans="1:5" s="38" customFormat="1">
      <c r="A631" s="49"/>
      <c r="B631" s="63"/>
      <c r="C631" s="43"/>
      <c r="D631" s="44"/>
      <c r="E631" s="61"/>
    </row>
    <row r="632" spans="1:5" s="38" customFormat="1">
      <c r="A632" s="49"/>
      <c r="B632" s="63"/>
      <c r="C632" s="43"/>
      <c r="D632" s="44"/>
      <c r="E632" s="61"/>
    </row>
    <row r="633" spans="1:5" s="38" customFormat="1">
      <c r="A633" s="49"/>
      <c r="B633" s="63"/>
      <c r="C633" s="43"/>
      <c r="D633" s="44"/>
      <c r="E633" s="61"/>
    </row>
    <row r="634" spans="1:5" s="38" customFormat="1">
      <c r="A634" s="49"/>
      <c r="B634" s="63"/>
      <c r="C634" s="43"/>
      <c r="D634" s="44"/>
      <c r="E634" s="61"/>
    </row>
    <row r="635" spans="1:5" s="38" customFormat="1">
      <c r="A635" s="49"/>
      <c r="B635" s="63"/>
      <c r="C635" s="43"/>
      <c r="D635" s="44"/>
      <c r="E635" s="61"/>
    </row>
    <row r="636" spans="1:5" s="38" customFormat="1">
      <c r="A636" s="49"/>
      <c r="B636" s="63"/>
      <c r="C636" s="43"/>
      <c r="D636" s="44"/>
      <c r="E636" s="61"/>
    </row>
    <row r="637" spans="1:5" s="38" customFormat="1">
      <c r="A637" s="49"/>
      <c r="B637" s="63"/>
      <c r="C637" s="43"/>
      <c r="D637" s="44"/>
      <c r="E637" s="61"/>
    </row>
    <row r="638" spans="1:5" s="38" customFormat="1">
      <c r="A638" s="49"/>
      <c r="B638" s="63"/>
      <c r="C638" s="43"/>
      <c r="D638" s="44"/>
      <c r="E638" s="61"/>
    </row>
    <row r="639" spans="1:5" s="38" customFormat="1">
      <c r="A639" s="49"/>
      <c r="B639" s="63"/>
      <c r="C639" s="43"/>
      <c r="D639" s="44"/>
      <c r="E639" s="61"/>
    </row>
    <row r="640" spans="1:5" s="38" customFormat="1">
      <c r="A640" s="49"/>
      <c r="B640" s="63"/>
      <c r="C640" s="43"/>
      <c r="D640" s="44"/>
      <c r="E640" s="61"/>
    </row>
    <row r="641" spans="1:5" s="38" customFormat="1">
      <c r="A641" s="49"/>
      <c r="B641" s="63"/>
      <c r="C641" s="43"/>
      <c r="D641" s="44"/>
      <c r="E641" s="61"/>
    </row>
    <row r="642" spans="1:5" s="38" customFormat="1">
      <c r="A642" s="49"/>
      <c r="B642" s="63"/>
      <c r="C642" s="43"/>
      <c r="D642" s="44"/>
      <c r="E642" s="61"/>
    </row>
    <row r="643" spans="1:5" s="38" customFormat="1">
      <c r="A643" s="49"/>
      <c r="B643" s="63"/>
      <c r="C643" s="43"/>
      <c r="D643" s="44"/>
      <c r="E643" s="61"/>
    </row>
    <row r="644" spans="1:5" s="38" customFormat="1">
      <c r="A644" s="49"/>
      <c r="B644" s="63"/>
      <c r="C644" s="43"/>
      <c r="D644" s="44"/>
      <c r="E644" s="61"/>
    </row>
    <row r="645" spans="1:5" s="38" customFormat="1">
      <c r="A645" s="49"/>
      <c r="B645" s="63"/>
      <c r="C645" s="43"/>
      <c r="D645" s="44"/>
      <c r="E645" s="61"/>
    </row>
    <row r="646" spans="1:5" s="38" customFormat="1">
      <c r="A646" s="49"/>
      <c r="B646" s="63"/>
      <c r="C646" s="43"/>
      <c r="D646" s="44"/>
      <c r="E646" s="61"/>
    </row>
    <row r="647" spans="1:5" s="38" customFormat="1">
      <c r="A647" s="49"/>
      <c r="B647" s="63"/>
      <c r="C647" s="43"/>
      <c r="D647" s="44"/>
      <c r="E647" s="61"/>
    </row>
    <row r="648" spans="1:5" s="38" customFormat="1">
      <c r="A648" s="49"/>
      <c r="B648" s="63"/>
      <c r="C648" s="43"/>
      <c r="D648" s="44"/>
      <c r="E648" s="61"/>
    </row>
    <row r="649" spans="1:5" s="38" customFormat="1">
      <c r="A649" s="49"/>
      <c r="B649" s="63"/>
      <c r="C649" s="43"/>
      <c r="D649" s="44"/>
      <c r="E649" s="61"/>
    </row>
    <row r="650" spans="1:5" s="38" customFormat="1">
      <c r="A650" s="49"/>
      <c r="B650" s="63"/>
      <c r="C650" s="43"/>
      <c r="D650" s="44"/>
      <c r="E650" s="61"/>
    </row>
    <row r="651" spans="1:5" s="38" customFormat="1">
      <c r="A651" s="49"/>
      <c r="B651" s="63"/>
      <c r="C651" s="43"/>
      <c r="D651" s="44"/>
      <c r="E651" s="61"/>
    </row>
    <row r="652" spans="1:5" s="38" customFormat="1">
      <c r="A652" s="49"/>
      <c r="B652" s="63"/>
      <c r="C652" s="43"/>
      <c r="D652" s="44"/>
      <c r="E652" s="61"/>
    </row>
    <row r="653" spans="1:5" s="38" customFormat="1">
      <c r="A653" s="49"/>
      <c r="B653" s="63"/>
      <c r="C653" s="43"/>
      <c r="D653" s="44"/>
      <c r="E653" s="61"/>
    </row>
    <row r="654" spans="1:5" s="38" customFormat="1">
      <c r="A654" s="49"/>
      <c r="B654" s="63"/>
      <c r="C654" s="43"/>
      <c r="D654" s="44"/>
      <c r="E654" s="61"/>
    </row>
    <row r="655" spans="1:5" s="38" customFormat="1">
      <c r="A655" s="49"/>
      <c r="B655" s="63"/>
      <c r="C655" s="43"/>
      <c r="D655" s="44"/>
      <c r="E655" s="61"/>
    </row>
    <row r="656" spans="1:5" s="38" customFormat="1">
      <c r="A656" s="49"/>
      <c r="B656" s="63"/>
      <c r="C656" s="43"/>
      <c r="D656" s="44"/>
      <c r="E656" s="61"/>
    </row>
    <row r="657" spans="1:5" s="38" customFormat="1">
      <c r="A657" s="49"/>
      <c r="B657" s="63"/>
      <c r="C657" s="43"/>
      <c r="D657" s="44"/>
      <c r="E657" s="61"/>
    </row>
    <row r="658" spans="1:5" s="38" customFormat="1">
      <c r="A658" s="49"/>
      <c r="B658" s="63"/>
      <c r="C658" s="43"/>
      <c r="D658" s="44"/>
      <c r="E658" s="61"/>
    </row>
    <row r="659" spans="1:5" s="38" customFormat="1">
      <c r="A659" s="49"/>
      <c r="B659" s="63"/>
      <c r="C659" s="43"/>
      <c r="D659" s="44"/>
      <c r="E659" s="61"/>
    </row>
    <row r="660" spans="1:5" s="38" customFormat="1">
      <c r="A660" s="49"/>
      <c r="B660" s="63"/>
      <c r="C660" s="43"/>
      <c r="D660" s="44"/>
      <c r="E660" s="61"/>
    </row>
    <row r="661" spans="1:5" s="38" customFormat="1">
      <c r="A661" s="49"/>
      <c r="B661" s="63"/>
      <c r="C661" s="43"/>
      <c r="D661" s="44"/>
      <c r="E661" s="61"/>
    </row>
    <row r="662" spans="1:5" s="38" customFormat="1">
      <c r="A662" s="49"/>
      <c r="B662" s="63"/>
      <c r="C662" s="43"/>
      <c r="D662" s="44"/>
      <c r="E662" s="61"/>
    </row>
    <row r="663" spans="1:5" s="38" customFormat="1">
      <c r="A663" s="49"/>
      <c r="B663" s="63"/>
      <c r="C663" s="43"/>
      <c r="D663" s="44"/>
      <c r="E663" s="61"/>
    </row>
    <row r="664" spans="1:5" s="38" customFormat="1">
      <c r="A664" s="49"/>
      <c r="B664" s="63"/>
      <c r="C664" s="43"/>
      <c r="D664" s="44"/>
      <c r="E664" s="61"/>
    </row>
    <row r="665" spans="1:5" s="38" customFormat="1">
      <c r="A665" s="49"/>
      <c r="B665" s="63"/>
      <c r="C665" s="43"/>
      <c r="D665" s="44"/>
      <c r="E665" s="61"/>
    </row>
    <row r="666" spans="1:5" s="38" customFormat="1">
      <c r="A666" s="49"/>
      <c r="B666" s="63"/>
      <c r="C666" s="43"/>
      <c r="D666" s="44"/>
      <c r="E666" s="61"/>
    </row>
    <row r="667" spans="1:5" s="38" customFormat="1">
      <c r="A667" s="49"/>
      <c r="B667" s="63"/>
      <c r="C667" s="43"/>
      <c r="D667" s="44"/>
      <c r="E667" s="61"/>
    </row>
    <row r="668" spans="1:5" s="38" customFormat="1">
      <c r="A668" s="49"/>
      <c r="B668" s="63"/>
      <c r="C668" s="43"/>
      <c r="D668" s="44"/>
      <c r="E668" s="61"/>
    </row>
    <row r="669" spans="1:5" s="38" customFormat="1">
      <c r="A669" s="49"/>
      <c r="B669" s="63"/>
      <c r="C669" s="43"/>
      <c r="D669" s="44"/>
      <c r="E669" s="61"/>
    </row>
    <row r="670" spans="1:5" s="38" customFormat="1">
      <c r="A670" s="49"/>
      <c r="B670" s="63"/>
      <c r="C670" s="43"/>
      <c r="D670" s="44"/>
      <c r="E670" s="61"/>
    </row>
    <row r="671" spans="1:5" s="38" customFormat="1">
      <c r="A671" s="49"/>
      <c r="B671" s="63"/>
      <c r="C671" s="43"/>
      <c r="D671" s="44"/>
      <c r="E671" s="61"/>
    </row>
    <row r="672" spans="1:5" s="38" customFormat="1">
      <c r="A672" s="49"/>
      <c r="B672" s="63"/>
      <c r="C672" s="43"/>
      <c r="D672" s="44"/>
      <c r="E672" s="61"/>
    </row>
    <row r="673" spans="1:5" s="38" customFormat="1">
      <c r="A673" s="49"/>
      <c r="B673" s="63"/>
      <c r="C673" s="43"/>
      <c r="D673" s="44"/>
      <c r="E673" s="61"/>
    </row>
    <row r="674" spans="1:5" s="38" customFormat="1">
      <c r="A674" s="49"/>
      <c r="B674" s="63"/>
      <c r="C674" s="43"/>
      <c r="D674" s="44"/>
      <c r="E674" s="61"/>
    </row>
    <row r="675" spans="1:5" s="38" customFormat="1">
      <c r="A675" s="49"/>
      <c r="B675" s="63"/>
      <c r="C675" s="43"/>
      <c r="D675" s="44"/>
      <c r="E675" s="61"/>
    </row>
    <row r="676" spans="1:5" s="38" customFormat="1">
      <c r="A676" s="49"/>
      <c r="B676" s="63"/>
      <c r="C676" s="43"/>
      <c r="D676" s="44"/>
      <c r="E676" s="61"/>
    </row>
    <row r="677" spans="1:5" s="38" customFormat="1">
      <c r="A677" s="49"/>
      <c r="B677" s="63"/>
      <c r="C677" s="43"/>
      <c r="D677" s="44"/>
      <c r="E677" s="61"/>
    </row>
    <row r="678" spans="1:5" s="38" customFormat="1">
      <c r="A678" s="49"/>
      <c r="B678" s="63"/>
      <c r="C678" s="43"/>
      <c r="D678" s="44"/>
      <c r="E678" s="61"/>
    </row>
    <row r="679" spans="1:5" s="38" customFormat="1">
      <c r="A679" s="49"/>
      <c r="B679" s="63"/>
      <c r="C679" s="43"/>
      <c r="D679" s="44"/>
      <c r="E679" s="61"/>
    </row>
    <row r="680" spans="1:5" s="38" customFormat="1">
      <c r="A680" s="49"/>
      <c r="B680" s="63"/>
      <c r="C680" s="43"/>
      <c r="D680" s="44"/>
      <c r="E680" s="61"/>
    </row>
    <row r="681" spans="1:5" s="38" customFormat="1">
      <c r="A681" s="49"/>
      <c r="B681" s="63"/>
      <c r="C681" s="43"/>
      <c r="D681" s="44"/>
      <c r="E681" s="61"/>
    </row>
    <row r="682" spans="1:5" s="38" customFormat="1">
      <c r="A682" s="49"/>
      <c r="B682" s="63"/>
      <c r="C682" s="43"/>
      <c r="D682" s="44"/>
      <c r="E682" s="61"/>
    </row>
    <row r="683" spans="1:5" s="38" customFormat="1">
      <c r="A683" s="49"/>
      <c r="B683" s="63"/>
      <c r="C683" s="43"/>
      <c r="D683" s="44"/>
      <c r="E683" s="61"/>
    </row>
    <row r="684" spans="1:5" s="38" customFormat="1">
      <c r="A684" s="49"/>
      <c r="B684" s="63"/>
      <c r="C684" s="43"/>
      <c r="D684" s="44"/>
      <c r="E684" s="61"/>
    </row>
    <row r="685" spans="1:5" s="38" customFormat="1">
      <c r="A685" s="49"/>
      <c r="B685" s="63"/>
      <c r="C685" s="43"/>
      <c r="D685" s="44"/>
      <c r="E685" s="61"/>
    </row>
    <row r="686" spans="1:5" s="38" customFormat="1">
      <c r="A686" s="49"/>
      <c r="B686" s="63"/>
      <c r="C686" s="43"/>
      <c r="D686" s="44"/>
      <c r="E686" s="61"/>
    </row>
    <row r="687" spans="1:5" s="38" customFormat="1">
      <c r="A687" s="49"/>
      <c r="B687" s="63"/>
      <c r="C687" s="43"/>
      <c r="D687" s="44"/>
      <c r="E687" s="61"/>
    </row>
    <row r="688" spans="1:5" s="38" customFormat="1">
      <c r="A688" s="49"/>
      <c r="B688" s="63"/>
      <c r="C688" s="43"/>
      <c r="D688" s="44"/>
      <c r="E688" s="61"/>
    </row>
    <row r="689" spans="1:5" s="38" customFormat="1">
      <c r="A689" s="49"/>
      <c r="B689" s="63"/>
      <c r="C689" s="43"/>
      <c r="D689" s="44"/>
      <c r="E689" s="61"/>
    </row>
    <row r="690" spans="1:5" s="38" customFormat="1">
      <c r="A690" s="49"/>
      <c r="B690" s="63"/>
      <c r="C690" s="43"/>
      <c r="D690" s="44"/>
      <c r="E690" s="61"/>
    </row>
    <row r="691" spans="1:5" s="38" customFormat="1">
      <c r="A691" s="49"/>
      <c r="B691" s="63"/>
      <c r="C691" s="43"/>
      <c r="D691" s="44"/>
      <c r="E691" s="61"/>
    </row>
    <row r="692" spans="1:5" s="38" customFormat="1">
      <c r="A692" s="49"/>
      <c r="B692" s="63"/>
      <c r="C692" s="43"/>
      <c r="D692" s="44"/>
      <c r="E692" s="61"/>
    </row>
    <row r="693" spans="1:5" s="38" customFormat="1">
      <c r="A693" s="49"/>
      <c r="B693" s="63"/>
      <c r="C693" s="43"/>
      <c r="D693" s="44"/>
      <c r="E693" s="61"/>
    </row>
    <row r="694" spans="1:5" s="38" customFormat="1">
      <c r="A694" s="49"/>
      <c r="B694" s="63"/>
      <c r="C694" s="43"/>
      <c r="D694" s="44"/>
      <c r="E694" s="61"/>
    </row>
    <row r="695" spans="1:5" s="38" customFormat="1">
      <c r="A695" s="49"/>
      <c r="B695" s="63"/>
      <c r="C695" s="43"/>
      <c r="D695" s="44"/>
      <c r="E695" s="61"/>
    </row>
    <row r="696" spans="1:5" s="38" customFormat="1">
      <c r="A696" s="49"/>
      <c r="B696" s="63"/>
      <c r="C696" s="43"/>
      <c r="D696" s="44"/>
      <c r="E696" s="61"/>
    </row>
    <row r="697" spans="1:5" s="38" customFormat="1">
      <c r="A697" s="49"/>
      <c r="B697" s="63"/>
      <c r="C697" s="43"/>
      <c r="D697" s="44"/>
      <c r="E697" s="61"/>
    </row>
    <row r="698" spans="1:5" s="38" customFormat="1">
      <c r="A698" s="49"/>
      <c r="B698" s="63"/>
      <c r="C698" s="43"/>
      <c r="D698" s="44"/>
      <c r="E698" s="61"/>
    </row>
    <row r="699" spans="1:5" s="38" customFormat="1">
      <c r="A699" s="49"/>
      <c r="B699" s="63"/>
      <c r="C699" s="43"/>
      <c r="D699" s="44"/>
      <c r="E699" s="61"/>
    </row>
    <row r="700" spans="1:5" s="38" customFormat="1">
      <c r="A700" s="49"/>
      <c r="B700" s="63"/>
      <c r="C700" s="43"/>
      <c r="D700" s="44"/>
      <c r="E700" s="61"/>
    </row>
    <row r="701" spans="1:5" s="38" customFormat="1">
      <c r="A701" s="49"/>
      <c r="B701" s="63"/>
      <c r="C701" s="43"/>
      <c r="D701" s="44"/>
      <c r="E701" s="61"/>
    </row>
    <row r="702" spans="1:5" s="38" customFormat="1">
      <c r="A702" s="49"/>
      <c r="B702" s="63"/>
      <c r="C702" s="43"/>
      <c r="D702" s="44"/>
      <c r="E702" s="61"/>
    </row>
    <row r="703" spans="1:5" s="38" customFormat="1">
      <c r="A703" s="49"/>
      <c r="B703" s="63"/>
      <c r="C703" s="43"/>
      <c r="D703" s="44"/>
      <c r="E703" s="61"/>
    </row>
    <row r="704" spans="1:5" s="38" customFormat="1">
      <c r="A704" s="49"/>
      <c r="B704" s="63"/>
      <c r="C704" s="43"/>
      <c r="D704" s="44"/>
      <c r="E704" s="61"/>
    </row>
    <row r="705" spans="1:5" s="38" customFormat="1">
      <c r="A705" s="49"/>
      <c r="B705" s="63"/>
      <c r="C705" s="43"/>
      <c r="D705" s="44"/>
      <c r="E705" s="61"/>
    </row>
    <row r="706" spans="1:5" s="38" customFormat="1">
      <c r="A706" s="49"/>
      <c r="B706" s="63"/>
      <c r="C706" s="43"/>
      <c r="D706" s="44"/>
      <c r="E706" s="61"/>
    </row>
    <row r="707" spans="1:5" s="38" customFormat="1">
      <c r="A707" s="49"/>
      <c r="B707" s="63"/>
      <c r="C707" s="43"/>
      <c r="D707" s="44"/>
      <c r="E707" s="61"/>
    </row>
    <row r="708" spans="1:5" s="38" customFormat="1">
      <c r="A708" s="49"/>
      <c r="B708" s="63"/>
      <c r="C708" s="43"/>
      <c r="D708" s="44"/>
      <c r="E708" s="61"/>
    </row>
    <row r="709" spans="1:5" s="38" customFormat="1">
      <c r="A709" s="49"/>
      <c r="B709" s="63"/>
      <c r="C709" s="43"/>
      <c r="D709" s="44"/>
      <c r="E709" s="61"/>
    </row>
    <row r="710" spans="1:5" s="38" customFormat="1">
      <c r="A710" s="49"/>
      <c r="B710" s="63"/>
      <c r="C710" s="43"/>
      <c r="D710" s="44"/>
      <c r="E710" s="61"/>
    </row>
    <row r="711" spans="1:5" s="38" customFormat="1">
      <c r="A711" s="49"/>
      <c r="B711" s="63"/>
      <c r="C711" s="43"/>
      <c r="D711" s="44"/>
      <c r="E711" s="61"/>
    </row>
    <row r="712" spans="1:5" s="38" customFormat="1">
      <c r="A712" s="49"/>
      <c r="B712" s="63"/>
      <c r="C712" s="43"/>
      <c r="D712" s="44"/>
      <c r="E712" s="61"/>
    </row>
    <row r="713" spans="1:5" s="38" customFormat="1">
      <c r="A713" s="49"/>
      <c r="B713" s="63"/>
      <c r="C713" s="43"/>
      <c r="D713" s="44"/>
      <c r="E713" s="61"/>
    </row>
    <row r="714" spans="1:5" s="38" customFormat="1">
      <c r="A714" s="49"/>
      <c r="B714" s="63"/>
      <c r="C714" s="43"/>
      <c r="D714" s="44"/>
      <c r="E714" s="61"/>
    </row>
    <row r="715" spans="1:5" s="38" customFormat="1">
      <c r="A715" s="49"/>
      <c r="B715" s="63"/>
      <c r="C715" s="43"/>
      <c r="D715" s="44"/>
      <c r="E715" s="61"/>
    </row>
    <row r="716" spans="1:5" s="38" customFormat="1">
      <c r="A716" s="49"/>
      <c r="B716" s="63"/>
      <c r="C716" s="43"/>
      <c r="D716" s="44"/>
      <c r="E716" s="61"/>
    </row>
    <row r="717" spans="1:5" s="38" customFormat="1">
      <c r="A717" s="49"/>
      <c r="B717" s="63"/>
      <c r="C717" s="43"/>
      <c r="D717" s="44"/>
      <c r="E717" s="61"/>
    </row>
    <row r="718" spans="1:5" s="38" customFormat="1">
      <c r="A718" s="49"/>
      <c r="B718" s="63"/>
      <c r="C718" s="43"/>
      <c r="D718" s="44"/>
      <c r="E718" s="61"/>
    </row>
    <row r="719" spans="1:5" s="38" customFormat="1">
      <c r="A719" s="49"/>
      <c r="B719" s="63"/>
      <c r="C719" s="43"/>
      <c r="D719" s="44"/>
      <c r="E719" s="61"/>
    </row>
    <row r="720" spans="1:5" s="38" customFormat="1">
      <c r="A720" s="49"/>
      <c r="B720" s="63"/>
      <c r="C720" s="43"/>
      <c r="D720" s="44"/>
      <c r="E720" s="61"/>
    </row>
    <row r="721" spans="1:5" s="38" customFormat="1">
      <c r="A721" s="49"/>
      <c r="B721" s="63"/>
      <c r="C721" s="43"/>
      <c r="D721" s="44"/>
      <c r="E721" s="61"/>
    </row>
    <row r="722" spans="1:5" s="38" customFormat="1">
      <c r="A722" s="49"/>
      <c r="B722" s="63"/>
      <c r="C722" s="43"/>
      <c r="D722" s="44"/>
      <c r="E722" s="61"/>
    </row>
    <row r="723" spans="1:5" s="38" customFormat="1">
      <c r="A723" s="49"/>
      <c r="B723" s="63"/>
      <c r="C723" s="43"/>
      <c r="D723" s="44"/>
      <c r="E723" s="61"/>
    </row>
    <row r="724" spans="1:5" s="38" customFormat="1">
      <c r="A724" s="49"/>
      <c r="B724" s="63"/>
      <c r="C724" s="43"/>
      <c r="D724" s="44"/>
      <c r="E724" s="61"/>
    </row>
    <row r="725" spans="1:5" s="38" customFormat="1">
      <c r="A725" s="49"/>
      <c r="B725" s="63"/>
      <c r="C725" s="43"/>
      <c r="D725" s="44"/>
      <c r="E725" s="61"/>
    </row>
    <row r="726" spans="1:5" s="38" customFormat="1">
      <c r="A726" s="49"/>
      <c r="B726" s="63"/>
      <c r="C726" s="43"/>
      <c r="D726" s="44"/>
      <c r="E726" s="61"/>
    </row>
    <row r="727" spans="1:5" s="38" customFormat="1">
      <c r="A727" s="49"/>
      <c r="B727" s="63"/>
      <c r="C727" s="43"/>
      <c r="D727" s="44"/>
      <c r="E727" s="61"/>
    </row>
    <row r="728" spans="1:5" s="38" customFormat="1">
      <c r="A728" s="49"/>
      <c r="B728" s="63"/>
      <c r="C728" s="43"/>
      <c r="D728" s="44"/>
      <c r="E728" s="61"/>
    </row>
    <row r="729" spans="1:5" s="38" customFormat="1">
      <c r="A729" s="49"/>
      <c r="B729" s="63"/>
      <c r="C729" s="43"/>
      <c r="D729" s="44"/>
      <c r="E729" s="61"/>
    </row>
    <row r="730" spans="1:5" s="38" customFormat="1">
      <c r="A730" s="49"/>
      <c r="B730" s="63"/>
      <c r="C730" s="43"/>
      <c r="D730" s="44"/>
      <c r="E730" s="61"/>
    </row>
    <row r="731" spans="1:5" s="38" customFormat="1">
      <c r="A731" s="49"/>
      <c r="B731" s="63"/>
      <c r="C731" s="43"/>
      <c r="D731" s="44"/>
      <c r="E731" s="61"/>
    </row>
    <row r="732" spans="1:5" s="38" customFormat="1">
      <c r="A732" s="49"/>
      <c r="B732" s="63"/>
      <c r="C732" s="43"/>
      <c r="D732" s="44"/>
      <c r="E732" s="61"/>
    </row>
    <row r="733" spans="1:5" s="38" customFormat="1">
      <c r="A733" s="49"/>
      <c r="B733" s="63"/>
      <c r="C733" s="43"/>
      <c r="D733" s="44"/>
      <c r="E733" s="61"/>
    </row>
    <row r="734" spans="1:5" s="38" customFormat="1">
      <c r="A734" s="49"/>
      <c r="B734" s="63"/>
      <c r="C734" s="43"/>
      <c r="D734" s="44"/>
      <c r="E734" s="61"/>
    </row>
    <row r="735" spans="1:5" s="38" customFormat="1">
      <c r="A735" s="49"/>
      <c r="B735" s="63"/>
      <c r="C735" s="43"/>
      <c r="D735" s="44"/>
      <c r="E735" s="61"/>
    </row>
    <row r="736" spans="1:5" s="38" customFormat="1">
      <c r="A736" s="49"/>
      <c r="B736" s="63"/>
      <c r="C736" s="43"/>
      <c r="D736" s="44"/>
      <c r="E736" s="61"/>
    </row>
    <row r="737" spans="1:5" s="38" customFormat="1">
      <c r="A737" s="49"/>
      <c r="B737" s="63"/>
      <c r="C737" s="43"/>
      <c r="D737" s="44"/>
      <c r="E737" s="61"/>
    </row>
    <row r="738" spans="1:5" s="38" customFormat="1">
      <c r="A738" s="49"/>
      <c r="B738" s="63"/>
      <c r="C738" s="43"/>
      <c r="D738" s="44"/>
      <c r="E738" s="61"/>
    </row>
    <row r="739" spans="1:5" s="38" customFormat="1">
      <c r="A739" s="49"/>
      <c r="B739" s="63"/>
      <c r="C739" s="43"/>
      <c r="D739" s="44"/>
      <c r="E739" s="61"/>
    </row>
    <row r="740" spans="1:5" s="38" customFormat="1">
      <c r="A740" s="49"/>
      <c r="B740" s="63"/>
      <c r="C740" s="43"/>
      <c r="D740" s="44"/>
      <c r="E740" s="61"/>
    </row>
    <row r="741" spans="1:5" s="38" customFormat="1">
      <c r="A741" s="49"/>
      <c r="B741" s="63"/>
      <c r="C741" s="43"/>
      <c r="D741" s="44"/>
      <c r="E741" s="61"/>
    </row>
    <row r="742" spans="1:5" s="38" customFormat="1">
      <c r="A742" s="49"/>
      <c r="B742" s="63"/>
      <c r="C742" s="43"/>
      <c r="D742" s="44"/>
      <c r="E742" s="61"/>
    </row>
    <row r="743" spans="1:5" s="38" customFormat="1">
      <c r="A743" s="49"/>
      <c r="B743" s="63"/>
      <c r="C743" s="43"/>
      <c r="D743" s="44"/>
      <c r="E743" s="61"/>
    </row>
    <row r="744" spans="1:5" s="38" customFormat="1">
      <c r="A744" s="49"/>
      <c r="B744" s="63"/>
      <c r="C744" s="43"/>
      <c r="D744" s="44"/>
      <c r="E744" s="61"/>
    </row>
    <row r="745" spans="1:5" s="38" customFormat="1">
      <c r="A745" s="49"/>
      <c r="B745" s="63"/>
      <c r="C745" s="43"/>
      <c r="D745" s="44"/>
      <c r="E745" s="61"/>
    </row>
    <row r="746" spans="1:5" s="38" customFormat="1">
      <c r="A746" s="49"/>
      <c r="B746" s="63"/>
      <c r="C746" s="43"/>
      <c r="D746" s="44"/>
      <c r="E746" s="61"/>
    </row>
    <row r="747" spans="1:5" s="38" customFormat="1">
      <c r="A747" s="49"/>
      <c r="B747" s="63"/>
      <c r="C747" s="43"/>
      <c r="D747" s="44"/>
      <c r="E747" s="61"/>
    </row>
    <row r="748" spans="1:5" s="38" customFormat="1">
      <c r="A748" s="49"/>
      <c r="B748" s="63"/>
      <c r="C748" s="43"/>
      <c r="D748" s="44"/>
      <c r="E748" s="61"/>
    </row>
    <row r="749" spans="1:5" s="38" customFormat="1">
      <c r="A749" s="49"/>
      <c r="B749" s="63"/>
      <c r="C749" s="43"/>
      <c r="D749" s="44"/>
      <c r="E749" s="61"/>
    </row>
    <row r="750" spans="1:5" s="38" customFormat="1">
      <c r="A750" s="49"/>
      <c r="B750" s="63"/>
      <c r="C750" s="43"/>
      <c r="D750" s="44"/>
      <c r="E750" s="61"/>
    </row>
    <row r="751" spans="1:5" s="38" customFormat="1">
      <c r="A751" s="49"/>
      <c r="B751" s="63"/>
      <c r="C751" s="43"/>
      <c r="D751" s="44"/>
      <c r="E751" s="61"/>
    </row>
    <row r="752" spans="1:5" s="38" customFormat="1">
      <c r="A752" s="49"/>
      <c r="B752" s="63"/>
      <c r="C752" s="43"/>
      <c r="D752" s="44"/>
      <c r="E752" s="61"/>
    </row>
    <row r="753" spans="1:5" s="38" customFormat="1">
      <c r="A753" s="49"/>
      <c r="B753" s="63"/>
      <c r="C753" s="43"/>
      <c r="D753" s="44"/>
      <c r="E753" s="61"/>
    </row>
    <row r="754" spans="1:5" s="38" customFormat="1">
      <c r="A754" s="49"/>
      <c r="B754" s="63"/>
      <c r="C754" s="43"/>
      <c r="D754" s="44"/>
      <c r="E754" s="61"/>
    </row>
    <row r="755" spans="1:5" s="38" customFormat="1">
      <c r="A755" s="49"/>
      <c r="B755" s="63"/>
      <c r="C755" s="43"/>
      <c r="D755" s="44"/>
      <c r="E755" s="61"/>
    </row>
    <row r="756" spans="1:5" s="38" customFormat="1">
      <c r="A756" s="49"/>
      <c r="B756" s="63"/>
      <c r="C756" s="43"/>
      <c r="D756" s="44"/>
      <c r="E756" s="61"/>
    </row>
    <row r="757" spans="1:5" s="38" customFormat="1">
      <c r="A757" s="49"/>
      <c r="B757" s="63"/>
      <c r="C757" s="43"/>
      <c r="D757" s="44"/>
      <c r="E757" s="61"/>
    </row>
    <row r="758" spans="1:5" s="38" customFormat="1">
      <c r="A758" s="49"/>
      <c r="B758" s="63"/>
      <c r="C758" s="43"/>
      <c r="D758" s="44"/>
      <c r="E758" s="61"/>
    </row>
    <row r="759" spans="1:5" s="38" customFormat="1">
      <c r="A759" s="49"/>
      <c r="B759" s="63"/>
      <c r="C759" s="43"/>
      <c r="D759" s="44"/>
      <c r="E759" s="61"/>
    </row>
    <row r="760" spans="1:5" s="38" customFormat="1">
      <c r="A760" s="49"/>
      <c r="B760" s="63"/>
      <c r="C760" s="43"/>
      <c r="D760" s="44"/>
      <c r="E760" s="61"/>
    </row>
    <row r="761" spans="1:5" s="38" customFormat="1">
      <c r="A761" s="49"/>
      <c r="B761" s="63"/>
      <c r="C761" s="43"/>
      <c r="D761" s="44"/>
      <c r="E761" s="61"/>
    </row>
    <row r="762" spans="1:5" s="38" customFormat="1">
      <c r="A762" s="49"/>
      <c r="B762" s="63"/>
      <c r="C762" s="43"/>
      <c r="D762" s="44"/>
      <c r="E762" s="61"/>
    </row>
    <row r="763" spans="1:5" s="38" customFormat="1">
      <c r="A763" s="49"/>
      <c r="B763" s="63"/>
      <c r="C763" s="43"/>
      <c r="D763" s="44"/>
      <c r="E763" s="61"/>
    </row>
    <row r="764" spans="1:5" s="38" customFormat="1">
      <c r="A764" s="49"/>
      <c r="B764" s="63"/>
      <c r="C764" s="43"/>
      <c r="D764" s="44"/>
      <c r="E764" s="61"/>
    </row>
    <row r="765" spans="1:5" s="38" customFormat="1">
      <c r="A765" s="49"/>
      <c r="B765" s="63"/>
      <c r="C765" s="43"/>
      <c r="D765" s="44"/>
      <c r="E765" s="61"/>
    </row>
    <row r="766" spans="1:5" s="38" customFormat="1">
      <c r="A766" s="49"/>
      <c r="B766" s="63"/>
      <c r="C766" s="43"/>
      <c r="D766" s="44"/>
      <c r="E766" s="61"/>
    </row>
    <row r="767" spans="1:5" s="38" customFormat="1">
      <c r="A767" s="49"/>
      <c r="B767" s="63"/>
      <c r="C767" s="43"/>
      <c r="D767" s="44"/>
      <c r="E767" s="61"/>
    </row>
    <row r="768" spans="1:5" s="38" customFormat="1">
      <c r="A768" s="49"/>
      <c r="B768" s="63"/>
      <c r="C768" s="43"/>
      <c r="D768" s="44"/>
      <c r="E768" s="61"/>
    </row>
    <row r="769" spans="1:5" s="38" customFormat="1">
      <c r="A769" s="49"/>
      <c r="B769" s="63"/>
      <c r="C769" s="43"/>
      <c r="D769" s="44"/>
      <c r="E769" s="61"/>
    </row>
    <row r="770" spans="1:5" s="38" customFormat="1">
      <c r="A770" s="49"/>
      <c r="B770" s="63"/>
      <c r="C770" s="43"/>
      <c r="D770" s="44"/>
      <c r="E770" s="61"/>
    </row>
    <row r="771" spans="1:5" s="38" customFormat="1">
      <c r="A771" s="49"/>
      <c r="B771" s="63"/>
      <c r="C771" s="43"/>
      <c r="D771" s="44"/>
      <c r="E771" s="61"/>
    </row>
    <row r="772" spans="1:5" s="38" customFormat="1">
      <c r="A772" s="49"/>
      <c r="B772" s="63"/>
      <c r="C772" s="43"/>
      <c r="D772" s="44"/>
      <c r="E772" s="61"/>
    </row>
    <row r="773" spans="1:5" s="38" customFormat="1">
      <c r="A773" s="49"/>
      <c r="B773" s="63"/>
      <c r="C773" s="43"/>
      <c r="D773" s="44"/>
      <c r="E773" s="61"/>
    </row>
    <row r="774" spans="1:5" s="38" customFormat="1">
      <c r="A774" s="49"/>
      <c r="B774" s="63"/>
      <c r="C774" s="43"/>
      <c r="D774" s="44"/>
      <c r="E774" s="61"/>
    </row>
    <row r="775" spans="1:5" s="38" customFormat="1">
      <c r="A775" s="49"/>
      <c r="B775" s="63"/>
      <c r="C775" s="43"/>
      <c r="D775" s="44"/>
      <c r="E775" s="61"/>
    </row>
    <row r="776" spans="1:5" s="38" customFormat="1">
      <c r="A776" s="49"/>
      <c r="B776" s="63"/>
      <c r="C776" s="43"/>
      <c r="D776" s="44"/>
      <c r="E776" s="61"/>
    </row>
    <row r="777" spans="1:5" s="38" customFormat="1">
      <c r="A777" s="49"/>
      <c r="B777" s="63"/>
      <c r="C777" s="43"/>
      <c r="D777" s="44"/>
      <c r="E777" s="61"/>
    </row>
    <row r="778" spans="1:5" s="38" customFormat="1">
      <c r="A778" s="49"/>
      <c r="B778" s="63"/>
      <c r="C778" s="43"/>
      <c r="D778" s="44"/>
      <c r="E778" s="61"/>
    </row>
    <row r="779" spans="1:5" s="38" customFormat="1">
      <c r="A779" s="49"/>
      <c r="B779" s="63"/>
      <c r="C779" s="43"/>
      <c r="D779" s="44"/>
      <c r="E779" s="61"/>
    </row>
    <row r="780" spans="1:5" s="38" customFormat="1">
      <c r="A780" s="49"/>
      <c r="B780" s="63"/>
      <c r="C780" s="43"/>
      <c r="D780" s="44"/>
      <c r="E780" s="61"/>
    </row>
    <row r="781" spans="1:5" s="38" customFormat="1">
      <c r="A781" s="49"/>
      <c r="B781" s="63"/>
      <c r="C781" s="43"/>
      <c r="D781" s="44"/>
      <c r="E781" s="61"/>
    </row>
    <row r="782" spans="1:5" s="38" customFormat="1">
      <c r="A782" s="49"/>
      <c r="B782" s="63"/>
      <c r="C782" s="43"/>
      <c r="D782" s="44"/>
      <c r="E782" s="61"/>
    </row>
    <row r="783" spans="1:5" s="38" customFormat="1">
      <c r="A783" s="49"/>
      <c r="B783" s="63"/>
      <c r="C783" s="43"/>
      <c r="D783" s="44"/>
      <c r="E783" s="61"/>
    </row>
    <row r="784" spans="1:5" s="38" customFormat="1">
      <c r="A784" s="49"/>
      <c r="B784" s="63"/>
      <c r="C784" s="43"/>
      <c r="D784" s="44"/>
      <c r="E784" s="61"/>
    </row>
    <row r="785" spans="1:5" s="38" customFormat="1">
      <c r="A785" s="49"/>
      <c r="B785" s="63"/>
      <c r="C785" s="43"/>
      <c r="D785" s="44"/>
      <c r="E785" s="61"/>
    </row>
    <row r="786" spans="1:5" s="38" customFormat="1">
      <c r="A786" s="49"/>
      <c r="B786" s="63"/>
      <c r="C786" s="43"/>
      <c r="D786" s="44"/>
      <c r="E786" s="61"/>
    </row>
    <row r="787" spans="1:5" s="38" customFormat="1">
      <c r="A787" s="49"/>
      <c r="B787" s="63"/>
      <c r="C787" s="43"/>
      <c r="D787" s="44"/>
      <c r="E787" s="61"/>
    </row>
    <row r="788" spans="1:5" s="38" customFormat="1">
      <c r="A788" s="49"/>
      <c r="B788" s="63"/>
      <c r="C788" s="43"/>
      <c r="D788" s="44"/>
      <c r="E788" s="61"/>
    </row>
    <row r="789" spans="1:5" s="38" customFormat="1">
      <c r="A789" s="49"/>
      <c r="B789" s="63"/>
      <c r="C789" s="43"/>
      <c r="D789" s="44"/>
      <c r="E789" s="61"/>
    </row>
    <row r="790" spans="1:5" s="38" customFormat="1">
      <c r="A790" s="49"/>
      <c r="B790" s="63"/>
      <c r="C790" s="43"/>
      <c r="D790" s="44"/>
      <c r="E790" s="61"/>
    </row>
    <row r="791" spans="1:5" s="38" customFormat="1">
      <c r="A791" s="49"/>
      <c r="B791" s="63"/>
      <c r="C791" s="43"/>
      <c r="D791" s="44"/>
      <c r="E791" s="61"/>
    </row>
    <row r="792" spans="1:5" s="38" customFormat="1">
      <c r="A792" s="49"/>
      <c r="B792" s="63"/>
      <c r="C792" s="43"/>
      <c r="D792" s="44"/>
      <c r="E792" s="61"/>
    </row>
    <row r="793" spans="1:5" s="38" customFormat="1">
      <c r="A793" s="49"/>
      <c r="B793" s="63"/>
      <c r="C793" s="43"/>
      <c r="D793" s="44"/>
      <c r="E793" s="61"/>
    </row>
    <row r="794" spans="1:5" s="38" customFormat="1">
      <c r="A794" s="49"/>
      <c r="B794" s="63"/>
      <c r="C794" s="43"/>
      <c r="D794" s="44"/>
      <c r="E794" s="61"/>
    </row>
    <row r="795" spans="1:5" s="38" customFormat="1">
      <c r="A795" s="49"/>
      <c r="B795" s="63"/>
      <c r="C795" s="43"/>
      <c r="D795" s="44"/>
      <c r="E795" s="61"/>
    </row>
    <row r="796" spans="1:5" s="38" customFormat="1">
      <c r="A796" s="49"/>
      <c r="B796" s="63"/>
      <c r="C796" s="43"/>
      <c r="D796" s="44"/>
      <c r="E796" s="61"/>
    </row>
    <row r="797" spans="1:5" s="38" customFormat="1">
      <c r="A797" s="49"/>
      <c r="B797" s="63"/>
      <c r="C797" s="43"/>
      <c r="D797" s="44"/>
      <c r="E797" s="61"/>
    </row>
    <row r="798" spans="1:5" s="38" customFormat="1">
      <c r="A798" s="49"/>
      <c r="B798" s="63"/>
      <c r="C798" s="43"/>
      <c r="D798" s="44"/>
      <c r="E798" s="61"/>
    </row>
    <row r="799" spans="1:5" s="38" customFormat="1">
      <c r="A799" s="49"/>
      <c r="B799" s="63"/>
      <c r="C799" s="43"/>
      <c r="D799" s="44"/>
      <c r="E799" s="61"/>
    </row>
    <row r="800" spans="1:5" s="38" customFormat="1">
      <c r="A800" s="49"/>
      <c r="B800" s="63"/>
      <c r="C800" s="43"/>
      <c r="D800" s="44"/>
      <c r="E800" s="61"/>
    </row>
    <row r="801" spans="1:5" s="38" customFormat="1">
      <c r="A801" s="49"/>
      <c r="B801" s="63"/>
      <c r="C801" s="43"/>
      <c r="D801" s="44"/>
      <c r="E801" s="61"/>
    </row>
    <row r="802" spans="1:5" s="38" customFormat="1">
      <c r="A802" s="49"/>
      <c r="B802" s="63"/>
      <c r="C802" s="43"/>
      <c r="D802" s="44"/>
      <c r="E802" s="61"/>
    </row>
    <row r="803" spans="1:5" s="38" customFormat="1">
      <c r="A803" s="49"/>
      <c r="B803" s="63"/>
      <c r="C803" s="43"/>
      <c r="D803" s="44"/>
      <c r="E803" s="61"/>
    </row>
    <row r="804" spans="1:5" s="38" customFormat="1">
      <c r="A804" s="49"/>
      <c r="B804" s="63"/>
      <c r="C804" s="43"/>
      <c r="D804" s="44"/>
      <c r="E804" s="61"/>
    </row>
    <row r="805" spans="1:5" s="38" customFormat="1">
      <c r="A805" s="49"/>
      <c r="B805" s="63"/>
      <c r="C805" s="43"/>
      <c r="D805" s="44"/>
      <c r="E805" s="61"/>
    </row>
    <row r="806" spans="1:5" s="38" customFormat="1">
      <c r="A806" s="49"/>
      <c r="B806" s="63"/>
      <c r="C806" s="43"/>
      <c r="D806" s="44"/>
      <c r="E806" s="61"/>
    </row>
    <row r="807" spans="1:5" s="38" customFormat="1">
      <c r="A807" s="49"/>
      <c r="B807" s="63"/>
      <c r="C807" s="43"/>
      <c r="D807" s="44"/>
      <c r="E807" s="61"/>
    </row>
    <row r="808" spans="1:5" s="38" customFormat="1">
      <c r="A808" s="49"/>
      <c r="B808" s="63"/>
      <c r="C808" s="43"/>
      <c r="D808" s="44"/>
      <c r="E808" s="61"/>
    </row>
    <row r="809" spans="1:5" s="38" customFormat="1">
      <c r="A809" s="49"/>
      <c r="B809" s="63"/>
      <c r="C809" s="43"/>
      <c r="D809" s="44"/>
      <c r="E809" s="61"/>
    </row>
    <row r="810" spans="1:5" s="38" customFormat="1">
      <c r="A810" s="49"/>
      <c r="B810" s="63"/>
      <c r="C810" s="43"/>
      <c r="D810" s="44"/>
      <c r="E810" s="61"/>
    </row>
    <row r="811" spans="1:5" s="38" customFormat="1">
      <c r="A811" s="49"/>
      <c r="B811" s="63"/>
      <c r="C811" s="43"/>
      <c r="D811" s="44"/>
      <c r="E811" s="61"/>
    </row>
    <row r="812" spans="1:5" s="38" customFormat="1">
      <c r="A812" s="49"/>
      <c r="B812" s="63"/>
      <c r="C812" s="43"/>
      <c r="D812" s="44"/>
      <c r="E812" s="61"/>
    </row>
    <row r="813" spans="1:5" s="38" customFormat="1">
      <c r="A813" s="49"/>
      <c r="B813" s="63"/>
      <c r="C813" s="43"/>
      <c r="D813" s="44"/>
      <c r="E813" s="61"/>
    </row>
    <row r="814" spans="1:5" s="38" customFormat="1">
      <c r="A814" s="49"/>
      <c r="B814" s="63"/>
      <c r="C814" s="43"/>
      <c r="D814" s="44"/>
      <c r="E814" s="61"/>
    </row>
    <row r="815" spans="1:5" s="38" customFormat="1">
      <c r="A815" s="49"/>
      <c r="B815" s="63"/>
      <c r="C815" s="43"/>
      <c r="D815" s="44"/>
      <c r="E815" s="61"/>
    </row>
    <row r="816" spans="1:5" s="38" customFormat="1">
      <c r="A816" s="49"/>
      <c r="B816" s="63"/>
      <c r="C816" s="43"/>
      <c r="D816" s="44"/>
      <c r="E816" s="61"/>
    </row>
    <row r="817" spans="1:5" s="38" customFormat="1">
      <c r="A817" s="49"/>
      <c r="B817" s="63"/>
      <c r="C817" s="43"/>
      <c r="D817" s="44"/>
      <c r="E817" s="61"/>
    </row>
    <row r="818" spans="1:5" s="38" customFormat="1">
      <c r="A818" s="49"/>
      <c r="B818" s="63"/>
      <c r="C818" s="43"/>
      <c r="D818" s="44"/>
      <c r="E818" s="61"/>
    </row>
    <row r="819" spans="1:5" s="38" customFormat="1">
      <c r="A819" s="49"/>
      <c r="B819" s="63"/>
      <c r="C819" s="43"/>
      <c r="D819" s="44"/>
      <c r="E819" s="61"/>
    </row>
    <row r="820" spans="1:5" s="38" customFormat="1">
      <c r="A820" s="49"/>
      <c r="B820" s="63"/>
      <c r="C820" s="43"/>
      <c r="D820" s="44"/>
      <c r="E820" s="61"/>
    </row>
    <row r="821" spans="1:5" s="38" customFormat="1">
      <c r="A821" s="49"/>
      <c r="B821" s="63"/>
      <c r="C821" s="43"/>
      <c r="D821" s="44"/>
      <c r="E821" s="61"/>
    </row>
    <row r="822" spans="1:5" s="38" customFormat="1">
      <c r="A822" s="49"/>
      <c r="B822" s="63"/>
      <c r="C822" s="43"/>
      <c r="D822" s="44"/>
      <c r="E822" s="61"/>
    </row>
    <row r="823" spans="1:5" s="38" customFormat="1">
      <c r="A823" s="49"/>
      <c r="B823" s="63"/>
      <c r="C823" s="43"/>
      <c r="D823" s="44"/>
      <c r="E823" s="61"/>
    </row>
    <row r="824" spans="1:5" s="38" customFormat="1">
      <c r="A824" s="49"/>
      <c r="B824" s="63"/>
      <c r="C824" s="43"/>
      <c r="D824" s="44"/>
      <c r="E824" s="61"/>
    </row>
    <row r="825" spans="1:5" s="38" customFormat="1">
      <c r="A825" s="49"/>
      <c r="B825" s="63"/>
      <c r="C825" s="43"/>
      <c r="D825" s="44"/>
      <c r="E825" s="61"/>
    </row>
    <row r="826" spans="1:5" s="38" customFormat="1">
      <c r="A826" s="49"/>
      <c r="B826" s="63"/>
      <c r="C826" s="43"/>
      <c r="D826" s="44"/>
      <c r="E826" s="61"/>
    </row>
    <row r="827" spans="1:5" s="38" customFormat="1">
      <c r="A827" s="49"/>
      <c r="B827" s="63"/>
      <c r="C827" s="43"/>
      <c r="D827" s="44"/>
      <c r="E827" s="61"/>
    </row>
    <row r="828" spans="1:5" s="38" customFormat="1">
      <c r="A828" s="49"/>
      <c r="B828" s="63"/>
      <c r="C828" s="43"/>
      <c r="D828" s="44"/>
      <c r="E828" s="61"/>
    </row>
    <row r="829" spans="1:5" s="38" customFormat="1">
      <c r="A829" s="49"/>
      <c r="B829" s="63"/>
      <c r="C829" s="43"/>
      <c r="D829" s="44"/>
      <c r="E829" s="61"/>
    </row>
    <row r="830" spans="1:5" s="38" customFormat="1">
      <c r="A830" s="49"/>
      <c r="B830" s="63"/>
      <c r="C830" s="43"/>
      <c r="D830" s="44"/>
      <c r="E830" s="61"/>
    </row>
    <row r="831" spans="1:5" s="38" customFormat="1">
      <c r="A831" s="49"/>
      <c r="B831" s="63"/>
      <c r="C831" s="43"/>
      <c r="D831" s="44"/>
      <c r="E831" s="61"/>
    </row>
    <row r="832" spans="1:5" s="38" customFormat="1">
      <c r="A832" s="49"/>
      <c r="B832" s="63"/>
      <c r="C832" s="43"/>
      <c r="D832" s="44"/>
      <c r="E832" s="61"/>
    </row>
    <row r="833" spans="1:5" s="38" customFormat="1">
      <c r="A833" s="49"/>
      <c r="B833" s="63"/>
      <c r="C833" s="43"/>
      <c r="D833" s="44"/>
      <c r="E833" s="61"/>
    </row>
    <row r="834" spans="1:5" s="38" customFormat="1">
      <c r="A834" s="49"/>
      <c r="B834" s="63"/>
      <c r="C834" s="43"/>
      <c r="D834" s="44"/>
      <c r="E834" s="61"/>
    </row>
    <row r="835" spans="1:5" s="38" customFormat="1">
      <c r="A835" s="49"/>
      <c r="B835" s="63"/>
      <c r="C835" s="43"/>
      <c r="D835" s="44"/>
      <c r="E835" s="61"/>
    </row>
    <row r="836" spans="1:5" s="38" customFormat="1">
      <c r="A836" s="49"/>
      <c r="B836" s="63"/>
      <c r="C836" s="43"/>
      <c r="D836" s="44"/>
      <c r="E836" s="61"/>
    </row>
    <row r="837" spans="1:5" s="38" customFormat="1">
      <c r="A837" s="49"/>
      <c r="B837" s="63"/>
      <c r="C837" s="43"/>
      <c r="D837" s="44"/>
      <c r="E837" s="61"/>
    </row>
    <row r="838" spans="1:5" s="38" customFormat="1">
      <c r="A838" s="49"/>
      <c r="B838" s="63"/>
      <c r="C838" s="43"/>
      <c r="D838" s="44"/>
      <c r="E838" s="61"/>
    </row>
    <row r="839" spans="1:5" s="38" customFormat="1">
      <c r="A839" s="49"/>
      <c r="B839" s="63"/>
      <c r="C839" s="43"/>
      <c r="D839" s="44"/>
      <c r="E839" s="61"/>
    </row>
    <row r="840" spans="1:5" s="38" customFormat="1">
      <c r="A840" s="49"/>
      <c r="B840" s="63"/>
      <c r="C840" s="43"/>
      <c r="D840" s="44"/>
      <c r="E840" s="61"/>
    </row>
    <row r="841" spans="1:5" s="38" customFormat="1">
      <c r="A841" s="49"/>
      <c r="B841" s="63"/>
      <c r="C841" s="43"/>
      <c r="D841" s="44"/>
      <c r="E841" s="61"/>
    </row>
    <row r="842" spans="1:5" s="38" customFormat="1">
      <c r="A842" s="49"/>
      <c r="B842" s="63"/>
      <c r="C842" s="43"/>
      <c r="D842" s="44"/>
      <c r="E842" s="61"/>
    </row>
    <row r="843" spans="1:5" s="38" customFormat="1">
      <c r="A843" s="49"/>
      <c r="B843" s="63"/>
      <c r="C843" s="43"/>
      <c r="D843" s="44"/>
      <c r="E843" s="61"/>
    </row>
    <row r="844" spans="1:5" s="38" customFormat="1">
      <c r="A844" s="49"/>
      <c r="B844" s="63"/>
      <c r="C844" s="43"/>
      <c r="D844" s="44"/>
      <c r="E844" s="61"/>
    </row>
    <row r="845" spans="1:5" s="38" customFormat="1">
      <c r="A845" s="49"/>
      <c r="B845" s="63"/>
      <c r="C845" s="43"/>
      <c r="D845" s="44"/>
      <c r="E845" s="61"/>
    </row>
    <row r="846" spans="1:5" s="38" customFormat="1">
      <c r="A846" s="49"/>
      <c r="B846" s="63"/>
      <c r="C846" s="43"/>
      <c r="D846" s="44"/>
      <c r="E846" s="61"/>
    </row>
    <row r="847" spans="1:5" s="38" customFormat="1">
      <c r="A847" s="49"/>
      <c r="B847" s="63"/>
      <c r="C847" s="43"/>
      <c r="D847" s="44"/>
      <c r="E847" s="61"/>
    </row>
    <row r="848" spans="1:5" s="38" customFormat="1">
      <c r="A848" s="49"/>
      <c r="B848" s="63"/>
      <c r="C848" s="43"/>
      <c r="D848" s="44"/>
      <c r="E848" s="61"/>
    </row>
    <row r="849" spans="1:5" s="38" customFormat="1">
      <c r="A849" s="49"/>
      <c r="B849" s="63"/>
      <c r="C849" s="43"/>
      <c r="D849" s="44"/>
      <c r="E849" s="61"/>
    </row>
    <row r="850" spans="1:5" s="38" customFormat="1">
      <c r="A850" s="49"/>
      <c r="B850" s="63"/>
      <c r="C850" s="43"/>
      <c r="D850" s="44"/>
      <c r="E850" s="61"/>
    </row>
    <row r="851" spans="1:5" s="38" customFormat="1">
      <c r="A851" s="49"/>
      <c r="B851" s="63"/>
      <c r="C851" s="43"/>
      <c r="D851" s="44"/>
      <c r="E851" s="61"/>
    </row>
    <row r="852" spans="1:5" s="38" customFormat="1">
      <c r="A852" s="49"/>
      <c r="B852" s="63"/>
      <c r="C852" s="43"/>
      <c r="D852" s="44"/>
      <c r="E852" s="61"/>
    </row>
    <row r="853" spans="1:5" s="38" customFormat="1">
      <c r="A853" s="49"/>
      <c r="B853" s="63"/>
      <c r="C853" s="43"/>
      <c r="D853" s="44"/>
      <c r="E853" s="61"/>
    </row>
    <row r="854" spans="1:5" s="38" customFormat="1">
      <c r="A854" s="49"/>
      <c r="B854" s="63"/>
      <c r="C854" s="43"/>
      <c r="D854" s="44"/>
      <c r="E854" s="61"/>
    </row>
    <row r="855" spans="1:5" s="38" customFormat="1">
      <c r="A855" s="49"/>
      <c r="B855" s="63"/>
      <c r="C855" s="43"/>
      <c r="D855" s="44"/>
      <c r="E855" s="61"/>
    </row>
    <row r="856" spans="1:5" s="38" customFormat="1">
      <c r="A856" s="49"/>
      <c r="B856" s="63"/>
      <c r="C856" s="43"/>
      <c r="D856" s="44"/>
      <c r="E856" s="61"/>
    </row>
    <row r="857" spans="1:5" s="38" customFormat="1">
      <c r="A857" s="49"/>
      <c r="B857" s="63"/>
      <c r="C857" s="43"/>
      <c r="D857" s="44"/>
      <c r="E857" s="61"/>
    </row>
    <row r="858" spans="1:5" s="38" customFormat="1">
      <c r="A858" s="49"/>
      <c r="B858" s="63"/>
      <c r="C858" s="43"/>
      <c r="D858" s="44"/>
      <c r="E858" s="61"/>
    </row>
    <row r="859" spans="1:5" s="38" customFormat="1">
      <c r="A859" s="49"/>
      <c r="B859" s="63"/>
      <c r="C859" s="43"/>
      <c r="D859" s="44"/>
      <c r="E859" s="61"/>
    </row>
    <row r="860" spans="1:5" s="38" customFormat="1">
      <c r="A860" s="49"/>
      <c r="B860" s="63"/>
      <c r="C860" s="43"/>
      <c r="D860" s="44"/>
      <c r="E860" s="61"/>
    </row>
    <row r="861" spans="1:5" s="38" customFormat="1">
      <c r="A861" s="49"/>
      <c r="B861" s="63"/>
      <c r="C861" s="43"/>
      <c r="D861" s="44"/>
      <c r="E861" s="61"/>
    </row>
    <row r="862" spans="1:5" s="38" customFormat="1">
      <c r="A862" s="49"/>
      <c r="B862" s="63"/>
      <c r="C862" s="43"/>
      <c r="D862" s="44"/>
      <c r="E862" s="61"/>
    </row>
    <row r="863" spans="1:5" s="38" customFormat="1">
      <c r="A863" s="49"/>
      <c r="B863" s="63"/>
      <c r="C863" s="43"/>
      <c r="D863" s="44"/>
      <c r="E863" s="61"/>
    </row>
    <row r="864" spans="1:5" s="38" customFormat="1">
      <c r="A864" s="49"/>
      <c r="B864" s="63"/>
      <c r="C864" s="43"/>
      <c r="D864" s="44"/>
      <c r="E864" s="61"/>
    </row>
    <row r="865" spans="1:5" s="38" customFormat="1">
      <c r="A865" s="49"/>
      <c r="B865" s="63"/>
      <c r="C865" s="43"/>
      <c r="D865" s="44"/>
      <c r="E865" s="61"/>
    </row>
    <row r="866" spans="1:5" s="38" customFormat="1">
      <c r="A866" s="49"/>
      <c r="B866" s="63"/>
      <c r="C866" s="43"/>
      <c r="D866" s="44"/>
      <c r="E866" s="61"/>
    </row>
    <row r="867" spans="1:5" s="38" customFormat="1">
      <c r="A867" s="49"/>
      <c r="B867" s="63"/>
      <c r="C867" s="43"/>
      <c r="D867" s="44"/>
      <c r="E867" s="61"/>
    </row>
    <row r="868" spans="1:5" s="38" customFormat="1">
      <c r="A868" s="50"/>
      <c r="B868" s="64"/>
      <c r="C868" s="51"/>
      <c r="D868" s="52"/>
      <c r="E868" s="62"/>
    </row>
    <row r="869" spans="1:5" s="38" customFormat="1">
      <c r="A869" s="50"/>
      <c r="B869" s="64"/>
      <c r="C869" s="51"/>
      <c r="D869" s="52"/>
      <c r="E869" s="62"/>
    </row>
    <row r="870" spans="1:5" s="38" customFormat="1">
      <c r="A870" s="50"/>
      <c r="B870" s="64"/>
      <c r="C870" s="51"/>
      <c r="D870" s="52"/>
      <c r="E870" s="62"/>
    </row>
    <row r="871" spans="1:5" s="38" customFormat="1">
      <c r="A871" s="50"/>
      <c r="B871" s="64"/>
      <c r="C871" s="51"/>
      <c r="D871" s="52"/>
      <c r="E871" s="62"/>
    </row>
  </sheetData>
  <sheetProtection selectLockedCells="1"/>
  <sortState ref="A2:H441">
    <sortCondition ref="B2:B441"/>
    <sortCondition ref="C2:C441"/>
  </sortState>
  <mergeCells count="2">
    <mergeCell ref="A1:E1"/>
    <mergeCell ref="F1:I1"/>
  </mergeCells>
  <pageMargins left="0.7" right="0.7" top="0.75" bottom="0.75" header="0.3" footer="0.3"/>
  <pageSetup orientation="portrait" verticalDpi="0"/>
  <ignoredErrors>
    <ignoredError sqref="H3:H442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topLeftCell="A48" workbookViewId="0">
      <selection activeCell="D108" sqref="D108"/>
    </sheetView>
  </sheetViews>
  <sheetFormatPr baseColWidth="10" defaultColWidth="11.5" defaultRowHeight="15" x14ac:dyDescent="0"/>
  <cols>
    <col min="1" max="1" width="11.5" style="1"/>
    <col min="2" max="2" width="47.83203125" style="1" bestFit="1" customWidth="1"/>
    <col min="3" max="3" width="16" style="2" customWidth="1"/>
    <col min="4" max="4" width="13.83203125" style="2" bestFit="1" customWidth="1"/>
    <col min="5" max="5" width="13.6640625" style="2" customWidth="1"/>
    <col min="6" max="16384" width="11.5" style="1"/>
  </cols>
  <sheetData>
    <row r="1" spans="1:5">
      <c r="A1" s="3" t="s">
        <v>0</v>
      </c>
      <c r="B1" s="4" t="s">
        <v>218</v>
      </c>
      <c r="C1" s="5" t="s">
        <v>219</v>
      </c>
      <c r="D1" s="5" t="s">
        <v>220</v>
      </c>
      <c r="E1" s="6" t="s">
        <v>221</v>
      </c>
    </row>
    <row r="2" spans="1:5">
      <c r="A2" s="7" t="s">
        <v>5</v>
      </c>
      <c r="B2" s="8" t="s">
        <v>4</v>
      </c>
      <c r="C2" s="9">
        <v>0</v>
      </c>
      <c r="D2" s="9" t="e">
        <f>SUMIFS(Hoja1!#REF!,Hoja1!$A:$A,"P2",Hoja1!#REF!,"Anticuerpos y reactivos para biológia celular")</f>
        <v>#REF!</v>
      </c>
      <c r="E2" s="10" t="e">
        <f>C2-D2</f>
        <v>#REF!</v>
      </c>
    </row>
    <row r="3" spans="1:5">
      <c r="A3" s="7" t="s">
        <v>5</v>
      </c>
      <c r="B3" s="8" t="s">
        <v>104</v>
      </c>
      <c r="C3" s="18">
        <v>30000000</v>
      </c>
      <c r="D3" s="9" t="e">
        <f>SUMIFS(Hoja1!#REF!,Hoja1!$A:$A,"P2",Hoja1!#REF!,"Elementos de separacion de metabolitos")</f>
        <v>#REF!</v>
      </c>
      <c r="E3" s="10" t="e">
        <f t="shared" ref="E3:E11" si="0">C3-D3</f>
        <v>#REF!</v>
      </c>
    </row>
    <row r="4" spans="1:5">
      <c r="A4" s="7" t="s">
        <v>5</v>
      </c>
      <c r="B4" s="8" t="s">
        <v>27</v>
      </c>
      <c r="C4" s="18">
        <v>15000000</v>
      </c>
      <c r="D4" s="9" t="e">
        <f>SUMIFS(Hoja1!#REF!,Hoja1!$A:$A,"P2",Hoja1!#REF!,"EPP")</f>
        <v>#REF!</v>
      </c>
      <c r="E4" s="10" t="e">
        <f t="shared" si="0"/>
        <v>#REF!</v>
      </c>
    </row>
    <row r="5" spans="1:5">
      <c r="A5" s="7" t="s">
        <v>5</v>
      </c>
      <c r="B5" s="8" t="s">
        <v>12</v>
      </c>
      <c r="C5" s="18">
        <v>82500000</v>
      </c>
      <c r="D5" s="9" t="e">
        <f>SUMIFS(Hoja1!#REF!,Hoja1!$A:$A,"P2",Hoja1!#REF!,"M. Laboratorio")</f>
        <v>#REF!</v>
      </c>
      <c r="E5" s="10" t="e">
        <f t="shared" si="0"/>
        <v>#REF!</v>
      </c>
    </row>
    <row r="6" spans="1:5">
      <c r="A6" s="7" t="s">
        <v>5</v>
      </c>
      <c r="B6" s="8" t="s">
        <v>15</v>
      </c>
      <c r="C6" s="18">
        <v>33500000</v>
      </c>
      <c r="D6" s="9" t="e">
        <f>SUMIFS(Hoja1!#REF!,Hoja1!$A:$A,"P2",Hoja1!#REF!,"Medios de Cultivo y suplementos")</f>
        <v>#REF!</v>
      </c>
      <c r="E6" s="10" t="e">
        <f t="shared" si="0"/>
        <v>#REF!</v>
      </c>
    </row>
    <row r="7" spans="1:5">
      <c r="A7" s="7" t="s">
        <v>5</v>
      </c>
      <c r="B7" s="8" t="s">
        <v>10</v>
      </c>
      <c r="C7" s="18">
        <v>127000000</v>
      </c>
      <c r="D7" s="9" t="e">
        <f>SUMIFS(Hoja1!#REF!,Hoja1!$A:$A,"P2",Hoja1!#REF!,"Reactivos Análiticos y Enzimaticos")</f>
        <v>#REF!</v>
      </c>
      <c r="E7" s="10" t="e">
        <f t="shared" si="0"/>
        <v>#REF!</v>
      </c>
    </row>
    <row r="8" spans="1:5">
      <c r="A8" s="7" t="s">
        <v>5</v>
      </c>
      <c r="B8" s="8" t="s">
        <v>6</v>
      </c>
      <c r="C8" s="18">
        <v>103500000</v>
      </c>
      <c r="D8" s="9" t="e">
        <f>SUMIFS(Hoja1!#REF!,Hoja1!$A:$A,"P2",Hoja1!#REF!,"Solventes controlados o no")</f>
        <v>#REF!</v>
      </c>
      <c r="E8" s="10" t="e">
        <f t="shared" si="0"/>
        <v>#REF!</v>
      </c>
    </row>
    <row r="9" spans="1:5">
      <c r="A9" s="7" t="s">
        <v>5</v>
      </c>
      <c r="B9" s="8" t="s">
        <v>222</v>
      </c>
      <c r="C9" s="18">
        <v>45000000</v>
      </c>
      <c r="D9" s="9" t="e">
        <f>SUMIFS(Hoja1!#REF!,Hoja1!$A:$A,"P2",Hoja1!#REF!,"Líneas celulares y cepas mutantes")</f>
        <v>#REF!</v>
      </c>
      <c r="E9" s="10" t="e">
        <f t="shared" si="0"/>
        <v>#REF!</v>
      </c>
    </row>
    <row r="10" spans="1:5">
      <c r="A10" s="7" t="s">
        <v>5</v>
      </c>
      <c r="B10" s="8" t="s">
        <v>39</v>
      </c>
      <c r="C10" s="18">
        <v>11500000</v>
      </c>
      <c r="D10" s="9" t="e">
        <f>SUMIFS(Hoja1!#REF!,Hoja1!$A:$A,"P2",Hoja1!#REF!,"Material para trabajo de Campo")</f>
        <v>#REF!</v>
      </c>
      <c r="E10" s="10" t="e">
        <f t="shared" si="0"/>
        <v>#REF!</v>
      </c>
    </row>
    <row r="11" spans="1:5">
      <c r="A11" s="7" t="s">
        <v>5</v>
      </c>
      <c r="B11" s="8" t="s">
        <v>90</v>
      </c>
      <c r="C11" s="18">
        <v>4000000</v>
      </c>
      <c r="D11" s="9" t="e">
        <f>SUMIFS(Hoja1!#REF!,Hoja1!$A:$A,"P2",Hoja1!#REF!,"Material Vegetal")</f>
        <v>#REF!</v>
      </c>
      <c r="E11" s="10" t="e">
        <f t="shared" si="0"/>
        <v>#REF!</v>
      </c>
    </row>
    <row r="12" spans="1:5" ht="16" thickBot="1">
      <c r="A12" s="11"/>
      <c r="B12" s="12" t="s">
        <v>223</v>
      </c>
      <c r="C12" s="13">
        <f>SUM(C2:C11)</f>
        <v>452000000</v>
      </c>
      <c r="D12" s="13" t="e">
        <f>SUM(D2:D11)</f>
        <v>#REF!</v>
      </c>
      <c r="E12" s="14" t="e">
        <f>C12-D12</f>
        <v>#REF!</v>
      </c>
    </row>
    <row r="13" spans="1:5" ht="16" thickBot="1"/>
    <row r="14" spans="1:5">
      <c r="A14" s="3" t="s">
        <v>0</v>
      </c>
      <c r="B14" s="4" t="s">
        <v>218</v>
      </c>
      <c r="C14" s="5" t="s">
        <v>219</v>
      </c>
      <c r="D14" s="5" t="s">
        <v>220</v>
      </c>
      <c r="E14" s="6" t="s">
        <v>221</v>
      </c>
    </row>
    <row r="15" spans="1:5">
      <c r="A15" s="7" t="s">
        <v>9</v>
      </c>
      <c r="B15" s="8" t="s">
        <v>4</v>
      </c>
      <c r="C15" s="19">
        <v>18000000</v>
      </c>
      <c r="D15" s="9" t="e">
        <f>SUMIFS(Hoja1!#REF!,Hoja1!$A:$A,"P3",Hoja1!#REF!,"Anticuerpos y reactivos para biológia celular")</f>
        <v>#REF!</v>
      </c>
      <c r="E15" s="10" t="e">
        <f t="shared" ref="E15:E24" si="1">C15-D15</f>
        <v>#REF!</v>
      </c>
    </row>
    <row r="16" spans="1:5">
      <c r="A16" s="7" t="s">
        <v>9</v>
      </c>
      <c r="B16" s="8" t="s">
        <v>104</v>
      </c>
      <c r="C16" s="19">
        <v>3500000</v>
      </c>
      <c r="D16" s="9" t="e">
        <f>SUMIFS(Hoja1!#REF!,Hoja1!$A:$A,"P3",Hoja1!#REF!,"Elementos de separacion de metabolitos")</f>
        <v>#REF!</v>
      </c>
      <c r="E16" s="10" t="e">
        <f t="shared" si="1"/>
        <v>#REF!</v>
      </c>
    </row>
    <row r="17" spans="1:5">
      <c r="A17" s="7" t="s">
        <v>9</v>
      </c>
      <c r="B17" s="8" t="s">
        <v>27</v>
      </c>
      <c r="C17" s="19">
        <v>1000000</v>
      </c>
      <c r="D17" s="9" t="e">
        <f>SUMIFS(Hoja1!#REF!,Hoja1!$A:$A,"P3",Hoja1!#REF!,"EPP")</f>
        <v>#REF!</v>
      </c>
      <c r="E17" s="10" t="e">
        <f t="shared" si="1"/>
        <v>#REF!</v>
      </c>
    </row>
    <row r="18" spans="1:5">
      <c r="A18" s="7" t="s">
        <v>9</v>
      </c>
      <c r="B18" s="8" t="s">
        <v>12</v>
      </c>
      <c r="C18" s="19">
        <v>16000000</v>
      </c>
      <c r="D18" s="9" t="e">
        <f>SUMIFS(Hoja1!#REF!,Hoja1!$A:$A,"P3",Hoja1!#REF!,"M. Laboratorio")</f>
        <v>#REF!</v>
      </c>
      <c r="E18" s="10" t="e">
        <f t="shared" si="1"/>
        <v>#REF!</v>
      </c>
    </row>
    <row r="19" spans="1:5">
      <c r="A19" s="7" t="s">
        <v>9</v>
      </c>
      <c r="B19" s="8" t="s">
        <v>15</v>
      </c>
      <c r="C19" s="19">
        <v>5000000</v>
      </c>
      <c r="D19" s="9" t="e">
        <f>SUMIFS(Hoja1!#REF!,Hoja1!$A:$A,"P3",Hoja1!#REF!,"Medios de Cultivo y suplementos")</f>
        <v>#REF!</v>
      </c>
      <c r="E19" s="10" t="e">
        <f t="shared" si="1"/>
        <v>#REF!</v>
      </c>
    </row>
    <row r="20" spans="1:5">
      <c r="A20" s="7" t="s">
        <v>9</v>
      </c>
      <c r="B20" s="8" t="s">
        <v>10</v>
      </c>
      <c r="C20" s="19">
        <v>31500000</v>
      </c>
      <c r="D20" s="9" t="e">
        <f>SUMIFS(Hoja1!#REF!,Hoja1!$A:$A,"P3",Hoja1!#REF!,"Reactivos Análiticos y Enzimaticos")</f>
        <v>#REF!</v>
      </c>
      <c r="E20" s="10" t="e">
        <f t="shared" si="1"/>
        <v>#REF!</v>
      </c>
    </row>
    <row r="21" spans="1:5">
      <c r="A21" s="7" t="s">
        <v>9</v>
      </c>
      <c r="B21" s="8" t="s">
        <v>6</v>
      </c>
      <c r="C21" s="9">
        <v>3500000</v>
      </c>
      <c r="D21" s="9" t="e">
        <f>SUMIFS(Hoja1!#REF!,Hoja1!$A:$A,"P3",Hoja1!#REF!,"Solventes controlados o no")</f>
        <v>#REF!</v>
      </c>
      <c r="E21" s="10" t="e">
        <f t="shared" si="1"/>
        <v>#REF!</v>
      </c>
    </row>
    <row r="22" spans="1:5">
      <c r="A22" s="7" t="s">
        <v>9</v>
      </c>
      <c r="B22" s="8" t="s">
        <v>222</v>
      </c>
      <c r="C22" s="9"/>
      <c r="D22" s="9" t="e">
        <f>SUMIFS(Hoja1!#REF!,Hoja1!$A:$A,"P3",Hoja1!#REF!,"Líneas celulares y cepas mutantes")</f>
        <v>#REF!</v>
      </c>
      <c r="E22" s="10" t="e">
        <f t="shared" si="1"/>
        <v>#REF!</v>
      </c>
    </row>
    <row r="23" spans="1:5">
      <c r="A23" s="7" t="s">
        <v>9</v>
      </c>
      <c r="B23" s="8" t="s">
        <v>39</v>
      </c>
      <c r="C23" s="9"/>
      <c r="D23" s="9" t="e">
        <f>SUMIFS(Hoja1!#REF!,Hoja1!$A:$A,"P3",Hoja1!#REF!,"Material para trabajo de Campo")</f>
        <v>#REF!</v>
      </c>
      <c r="E23" s="10" t="e">
        <f t="shared" si="1"/>
        <v>#REF!</v>
      </c>
    </row>
    <row r="24" spans="1:5">
      <c r="A24" s="7" t="s">
        <v>9</v>
      </c>
      <c r="B24" s="8" t="s">
        <v>90</v>
      </c>
      <c r="C24" s="9"/>
      <c r="D24" s="9" t="e">
        <f>SUMIFS(Hoja1!#REF!,Hoja1!$A:$A,"P3",Hoja1!#REF!,"Material Vegetal")</f>
        <v>#REF!</v>
      </c>
      <c r="E24" s="10" t="e">
        <f t="shared" si="1"/>
        <v>#REF!</v>
      </c>
    </row>
    <row r="25" spans="1:5" ht="16" thickBot="1">
      <c r="A25" s="11"/>
      <c r="B25" s="15" t="s">
        <v>223</v>
      </c>
      <c r="C25" s="16">
        <f>SUM(C15:C24)</f>
        <v>78500000</v>
      </c>
      <c r="D25" s="16" t="e">
        <f>SUM(D15:D24)</f>
        <v>#REF!</v>
      </c>
      <c r="E25" s="17" t="e">
        <f>C25-D25</f>
        <v>#REF!</v>
      </c>
    </row>
    <row r="26" spans="1:5" ht="16" thickBot="1"/>
    <row r="27" spans="1:5">
      <c r="A27" s="3" t="s">
        <v>0</v>
      </c>
      <c r="B27" s="4" t="s">
        <v>218</v>
      </c>
      <c r="C27" s="5" t="s">
        <v>219</v>
      </c>
      <c r="D27" s="5" t="s">
        <v>220</v>
      </c>
      <c r="E27" s="6" t="s">
        <v>221</v>
      </c>
    </row>
    <row r="28" spans="1:5">
      <c r="A28" s="7" t="s">
        <v>7</v>
      </c>
      <c r="B28" s="8" t="s">
        <v>4</v>
      </c>
      <c r="C28" s="9">
        <v>119192250</v>
      </c>
      <c r="D28" s="9" t="e">
        <f>SUMIFS(Hoja1!#REF!,Hoja1!$A:$A,"P4",Hoja1!#REF!,"Anticuerpos y reactivos para biológia celular")</f>
        <v>#REF!</v>
      </c>
      <c r="E28" s="10" t="e">
        <f t="shared" ref="E28:E39" si="2">C28-D28</f>
        <v>#REF!</v>
      </c>
    </row>
    <row r="29" spans="1:5">
      <c r="A29" s="7" t="s">
        <v>7</v>
      </c>
      <c r="B29" s="8" t="s">
        <v>104</v>
      </c>
      <c r="C29" s="9"/>
      <c r="D29" s="9" t="e">
        <f>SUMIFS(Hoja1!#REF!,Hoja1!$A:$A,"P4",Hoja1!#REF!,"Elementos de separacion de metabolitos")</f>
        <v>#REF!</v>
      </c>
      <c r="E29" s="10" t="e">
        <f t="shared" si="2"/>
        <v>#REF!</v>
      </c>
    </row>
    <row r="30" spans="1:5">
      <c r="A30" s="7" t="s">
        <v>7</v>
      </c>
      <c r="B30" s="8" t="s">
        <v>27</v>
      </c>
      <c r="C30" s="9">
        <v>800000</v>
      </c>
      <c r="D30" s="9" t="e">
        <f>SUMIFS(Hoja1!#REF!,Hoja1!$A:$A,"P4",Hoja1!#REF!,"EPP")</f>
        <v>#REF!</v>
      </c>
      <c r="E30" s="10" t="e">
        <f t="shared" si="2"/>
        <v>#REF!</v>
      </c>
    </row>
    <row r="31" spans="1:5">
      <c r="A31" s="7" t="s">
        <v>7</v>
      </c>
      <c r="B31" s="8" t="s">
        <v>12</v>
      </c>
      <c r="C31" s="9">
        <v>21200000</v>
      </c>
      <c r="D31" s="9" t="e">
        <f>SUMIFS(Hoja1!#REF!,Hoja1!$A:$A,"P4",Hoja1!#REF!,"M. Laboratorio")</f>
        <v>#REF!</v>
      </c>
      <c r="E31" s="10" t="e">
        <f t="shared" si="2"/>
        <v>#REF!</v>
      </c>
    </row>
    <row r="32" spans="1:5">
      <c r="A32" s="7" t="s">
        <v>7</v>
      </c>
      <c r="B32" s="8" t="s">
        <v>15</v>
      </c>
      <c r="C32" s="9">
        <v>30198000</v>
      </c>
      <c r="D32" s="9" t="e">
        <f>SUMIFS(Hoja1!#REF!,Hoja1!$A:$A,"P4",Hoja1!#REF!,"Medios de Cultivo y suplementos")</f>
        <v>#REF!</v>
      </c>
      <c r="E32" s="10" t="e">
        <f t="shared" si="2"/>
        <v>#REF!</v>
      </c>
    </row>
    <row r="33" spans="1:5">
      <c r="A33" s="7" t="s">
        <v>7</v>
      </c>
      <c r="B33" s="8" t="s">
        <v>10</v>
      </c>
      <c r="C33" s="9">
        <v>45000000</v>
      </c>
      <c r="D33" s="9" t="e">
        <f>SUMIFS(Hoja1!#REF!,Hoja1!$A:$A,"P4",Hoja1!#REF!,"Reactivos Análiticos y Enzimaticos")</f>
        <v>#REF!</v>
      </c>
      <c r="E33" s="10" t="e">
        <f t="shared" si="2"/>
        <v>#REF!</v>
      </c>
    </row>
    <row r="34" spans="1:5">
      <c r="A34" s="7" t="s">
        <v>7</v>
      </c>
      <c r="B34" s="8" t="s">
        <v>6</v>
      </c>
      <c r="C34" s="9"/>
      <c r="D34" s="9" t="e">
        <f>SUMIFS(Hoja1!#REF!,Hoja1!$A:$A,"P4",Hoja1!#REF!,"Solventes controlados o no")</f>
        <v>#REF!</v>
      </c>
      <c r="E34" s="10" t="e">
        <f t="shared" si="2"/>
        <v>#REF!</v>
      </c>
    </row>
    <row r="35" spans="1:5">
      <c r="A35" s="7" t="s">
        <v>7</v>
      </c>
      <c r="B35" s="8" t="s">
        <v>222</v>
      </c>
      <c r="C35" s="9"/>
      <c r="D35" s="9" t="e">
        <f>SUMIFS(Hoja1!#REF!,Hoja1!$A:$A,"P4",Hoja1!#REF!,"Líneas celulares y cepas mutantes")</f>
        <v>#REF!</v>
      </c>
      <c r="E35" s="10" t="e">
        <f t="shared" si="2"/>
        <v>#REF!</v>
      </c>
    </row>
    <row r="36" spans="1:5">
      <c r="A36" s="7" t="s">
        <v>7</v>
      </c>
      <c r="B36" s="8" t="s">
        <v>39</v>
      </c>
      <c r="C36" s="9"/>
      <c r="D36" s="9" t="e">
        <f>SUMIFS(Hoja1!#REF!,Hoja1!$A:$A,"P4",Hoja1!#REF!,"Material para trabajo de Campo")</f>
        <v>#REF!</v>
      </c>
      <c r="E36" s="10" t="e">
        <f t="shared" si="2"/>
        <v>#REF!</v>
      </c>
    </row>
    <row r="37" spans="1:5">
      <c r="A37" s="7" t="s">
        <v>7</v>
      </c>
      <c r="B37" s="8" t="s">
        <v>90</v>
      </c>
      <c r="C37" s="9"/>
      <c r="D37" s="9" t="e">
        <f>SUMIFS(Hoja1!#REF!,Hoja1!$A:$A,"P4",Hoja1!#REF!,"Material Vegetal")</f>
        <v>#REF!</v>
      </c>
      <c r="E37" s="10" t="e">
        <f t="shared" si="2"/>
        <v>#REF!</v>
      </c>
    </row>
    <row r="38" spans="1:5">
      <c r="A38" s="7" t="s">
        <v>7</v>
      </c>
      <c r="B38" s="20" t="s">
        <v>20</v>
      </c>
      <c r="C38" s="21"/>
      <c r="D38" s="9" t="e">
        <f>SUMIFS(Hoja1!#REF!,Hoja1!$A:$A,"P4",Hoja1!#REF!,"Insumos de biologia molecular")</f>
        <v>#REF!</v>
      </c>
      <c r="E38" s="10" t="e">
        <f t="shared" si="2"/>
        <v>#REF!</v>
      </c>
    </row>
    <row r="39" spans="1:5">
      <c r="A39" s="7" t="s">
        <v>7</v>
      </c>
      <c r="B39" s="20" t="s">
        <v>8</v>
      </c>
      <c r="C39" s="21"/>
      <c r="D39" s="9" t="e">
        <f>SUMIFS(Hoja1!#REF!,Hoja1!$A:$A,"P4",Hoja1!#REF!,"Reactivos western blot")</f>
        <v>#REF!</v>
      </c>
      <c r="E39" s="10" t="e">
        <f t="shared" si="2"/>
        <v>#REF!</v>
      </c>
    </row>
    <row r="40" spans="1:5" ht="16" thickBot="1">
      <c r="A40" s="11"/>
      <c r="B40" s="15" t="s">
        <v>223</v>
      </c>
      <c r="C40" s="16">
        <f>SUM(C28:C37)</f>
        <v>216390250</v>
      </c>
      <c r="D40" s="16" t="e">
        <f>SUM(D28:D37)</f>
        <v>#REF!</v>
      </c>
      <c r="E40" s="17" t="e">
        <f>C40-D40</f>
        <v>#REF!</v>
      </c>
    </row>
    <row r="41" spans="1:5" ht="16" thickBot="1"/>
    <row r="42" spans="1:5">
      <c r="A42" s="3" t="s">
        <v>0</v>
      </c>
      <c r="B42" s="4" t="s">
        <v>218</v>
      </c>
      <c r="C42" s="5" t="s">
        <v>219</v>
      </c>
      <c r="D42" s="5" t="s">
        <v>220</v>
      </c>
      <c r="E42" s="6" t="s">
        <v>221</v>
      </c>
    </row>
    <row r="43" spans="1:5">
      <c r="A43" s="7" t="s">
        <v>28</v>
      </c>
      <c r="B43" s="8" t="s">
        <v>4</v>
      </c>
      <c r="C43" s="19">
        <v>37467000</v>
      </c>
      <c r="D43" s="9" t="e">
        <f>SUMIFS(Hoja1!#REF!,Hoja1!$A:$A,"P5",Hoja1!#REF!,"Anticuerpos y reactivos para biológia celular")</f>
        <v>#REF!</v>
      </c>
      <c r="E43" s="10" t="e">
        <f t="shared" ref="E43:E52" si="3">C43-D43</f>
        <v>#REF!</v>
      </c>
    </row>
    <row r="44" spans="1:5">
      <c r="A44" s="7" t="s">
        <v>28</v>
      </c>
      <c r="B44" s="8" t="s">
        <v>104</v>
      </c>
      <c r="C44" s="19"/>
      <c r="D44" s="9" t="e">
        <f>SUMIFS(Hoja1!#REF!,Hoja1!$A:$A,"P5",Hoja1!#REF!,"Elementos de separacion de metabolitos")</f>
        <v>#REF!</v>
      </c>
      <c r="E44" s="10" t="e">
        <f t="shared" si="3"/>
        <v>#REF!</v>
      </c>
    </row>
    <row r="45" spans="1:5">
      <c r="A45" s="7" t="s">
        <v>28</v>
      </c>
      <c r="B45" s="8" t="s">
        <v>27</v>
      </c>
      <c r="C45" s="19"/>
      <c r="D45" s="9" t="e">
        <f>SUMIFS(Hoja1!#REF!,Hoja1!$A:$A,"P5",Hoja1!#REF!,"EPP")</f>
        <v>#REF!</v>
      </c>
      <c r="E45" s="10" t="e">
        <f t="shared" si="3"/>
        <v>#REF!</v>
      </c>
    </row>
    <row r="46" spans="1:5">
      <c r="A46" s="7" t="s">
        <v>28</v>
      </c>
      <c r="B46" s="8" t="s">
        <v>12</v>
      </c>
      <c r="C46" s="19">
        <f>21950000+21000000</f>
        <v>42950000</v>
      </c>
      <c r="D46" s="9" t="e">
        <f>SUMIFS(Hoja1!#REF!,Hoja1!$A:$A,"P5",Hoja1!#REF!,"M. Laboratorio")</f>
        <v>#REF!</v>
      </c>
      <c r="E46" s="10" t="e">
        <f t="shared" si="3"/>
        <v>#REF!</v>
      </c>
    </row>
    <row r="47" spans="1:5">
      <c r="A47" s="7" t="s">
        <v>28</v>
      </c>
      <c r="B47" s="8" t="s">
        <v>15</v>
      </c>
      <c r="C47" s="19">
        <v>32120000</v>
      </c>
      <c r="D47" s="9" t="e">
        <f>SUMIFS(Hoja1!#REF!,Hoja1!$A:$A,"P5",Hoja1!#REF!,"Medios de Cultivo y suplementos")</f>
        <v>#REF!</v>
      </c>
      <c r="E47" s="10" t="e">
        <f t="shared" si="3"/>
        <v>#REF!</v>
      </c>
    </row>
    <row r="48" spans="1:5">
      <c r="A48" s="7" t="s">
        <v>28</v>
      </c>
      <c r="B48" s="8" t="s">
        <v>10</v>
      </c>
      <c r="C48" s="19">
        <v>15000000</v>
      </c>
      <c r="D48" s="9" t="e">
        <f>SUMIFS(Hoja1!#REF!,Hoja1!$A:$A,"P5",Hoja1!#REF!,"Reactivos Análiticos y Enzimaticos")</f>
        <v>#REF!</v>
      </c>
      <c r="E48" s="10" t="e">
        <f t="shared" si="3"/>
        <v>#REF!</v>
      </c>
    </row>
    <row r="49" spans="1:5">
      <c r="A49" s="7" t="s">
        <v>28</v>
      </c>
      <c r="B49" s="8" t="s">
        <v>6</v>
      </c>
      <c r="C49" s="19">
        <v>5000000</v>
      </c>
      <c r="D49" s="9" t="e">
        <f>SUMIFS(Hoja1!#REF!,Hoja1!$A:$A,"P5",Hoja1!#REF!,"Solventes controlados o no")</f>
        <v>#REF!</v>
      </c>
      <c r="E49" s="10" t="e">
        <f t="shared" si="3"/>
        <v>#REF!</v>
      </c>
    </row>
    <row r="50" spans="1:5">
      <c r="A50" s="7" t="s">
        <v>28</v>
      </c>
      <c r="B50" s="8" t="s">
        <v>222</v>
      </c>
      <c r="C50" s="9"/>
      <c r="D50" s="9" t="e">
        <f>SUMIFS(Hoja1!#REF!,Hoja1!$A:$A,"P5",Hoja1!#REF!,"Líneas celulares y cepas mutantes")</f>
        <v>#REF!</v>
      </c>
      <c r="E50" s="10" t="e">
        <f t="shared" si="3"/>
        <v>#REF!</v>
      </c>
    </row>
    <row r="51" spans="1:5">
      <c r="A51" s="7" t="s">
        <v>28</v>
      </c>
      <c r="B51" s="8" t="s">
        <v>39</v>
      </c>
      <c r="C51" s="9"/>
      <c r="D51" s="9" t="e">
        <f>SUMIFS(Hoja1!#REF!,Hoja1!$A:$A,"P5",Hoja1!#REF!,"Material para trabajo de Campo")</f>
        <v>#REF!</v>
      </c>
      <c r="E51" s="10" t="e">
        <f t="shared" si="3"/>
        <v>#REF!</v>
      </c>
    </row>
    <row r="52" spans="1:5">
      <c r="A52" s="7" t="s">
        <v>28</v>
      </c>
      <c r="B52" s="8" t="s">
        <v>90</v>
      </c>
      <c r="C52" s="9"/>
      <c r="D52" s="9" t="e">
        <f>SUMIFS(Hoja1!#REF!,Hoja1!$A:$A,"P5",Hoja1!#REF!,"Material Vegetal")</f>
        <v>#REF!</v>
      </c>
      <c r="E52" s="10" t="e">
        <f t="shared" si="3"/>
        <v>#REF!</v>
      </c>
    </row>
    <row r="53" spans="1:5" ht="16" thickBot="1">
      <c r="A53" s="11"/>
      <c r="B53" s="15" t="s">
        <v>223</v>
      </c>
      <c r="C53" s="16">
        <f>SUM(C43:C52)</f>
        <v>132537000</v>
      </c>
      <c r="D53" s="16" t="e">
        <f>SUM(D43:D52)</f>
        <v>#REF!</v>
      </c>
      <c r="E53" s="17" t="e">
        <f>C53-D53</f>
        <v>#REF!</v>
      </c>
    </row>
    <row r="54" spans="1:5" ht="16" thickBot="1"/>
    <row r="55" spans="1:5">
      <c r="A55" s="3" t="s">
        <v>0</v>
      </c>
      <c r="B55" s="4" t="s">
        <v>218</v>
      </c>
      <c r="C55" s="5" t="s">
        <v>219</v>
      </c>
      <c r="D55" s="5" t="s">
        <v>220</v>
      </c>
      <c r="E55" s="6" t="s">
        <v>221</v>
      </c>
    </row>
    <row r="56" spans="1:5">
      <c r="A56" s="7" t="s">
        <v>13</v>
      </c>
      <c r="B56" s="8" t="s">
        <v>4</v>
      </c>
      <c r="C56" s="19">
        <v>43000000</v>
      </c>
      <c r="D56" s="9" t="e">
        <f>SUMIFS(Hoja1!#REF!,Hoja1!$A:$A,"P6",Hoja1!#REF!,"Anticuerpos y reactivos para biológia celular")</f>
        <v>#REF!</v>
      </c>
      <c r="E56" s="10" t="e">
        <f t="shared" ref="E56:E65" si="4">C56-D56</f>
        <v>#REF!</v>
      </c>
    </row>
    <row r="57" spans="1:5">
      <c r="A57" s="7" t="s">
        <v>13</v>
      </c>
      <c r="B57" s="8" t="s">
        <v>104</v>
      </c>
      <c r="C57" s="19">
        <v>3500000</v>
      </c>
      <c r="D57" s="9" t="e">
        <f>SUMIFS(Hoja1!#REF!,Hoja1!$A:$A,"P6",Hoja1!#REF!,"Elementos de separacion de metabolitos")</f>
        <v>#REF!</v>
      </c>
      <c r="E57" s="10" t="e">
        <f t="shared" si="4"/>
        <v>#REF!</v>
      </c>
    </row>
    <row r="58" spans="1:5">
      <c r="A58" s="7" t="s">
        <v>13</v>
      </c>
      <c r="B58" s="8" t="s">
        <v>27</v>
      </c>
      <c r="C58" s="19"/>
      <c r="D58" s="9" t="e">
        <f>SUMIFS(Hoja1!#REF!,Hoja1!$A:$A,"P6",Hoja1!#REF!,"EPP")</f>
        <v>#REF!</v>
      </c>
      <c r="E58" s="10" t="e">
        <f t="shared" si="4"/>
        <v>#REF!</v>
      </c>
    </row>
    <row r="59" spans="1:5">
      <c r="A59" s="7" t="s">
        <v>13</v>
      </c>
      <c r="B59" s="8" t="s">
        <v>12</v>
      </c>
      <c r="C59" s="19">
        <v>4000000</v>
      </c>
      <c r="D59" s="9" t="e">
        <f>SUMIFS(Hoja1!#REF!,Hoja1!$A:$A,"P6",Hoja1!#REF!,"M. Laboratorio")</f>
        <v>#REF!</v>
      </c>
      <c r="E59" s="10" t="e">
        <f t="shared" si="4"/>
        <v>#REF!</v>
      </c>
    </row>
    <row r="60" spans="1:5">
      <c r="A60" s="7" t="s">
        <v>13</v>
      </c>
      <c r="B60" s="8" t="s">
        <v>15</v>
      </c>
      <c r="C60" s="19">
        <v>5000000</v>
      </c>
      <c r="D60" s="9" t="e">
        <f>SUMIFS(Hoja1!#REF!,Hoja1!$A:$A,"P6",Hoja1!#REF!,"Medios de Cultivo y suplementos")</f>
        <v>#REF!</v>
      </c>
      <c r="E60" s="10" t="e">
        <f t="shared" si="4"/>
        <v>#REF!</v>
      </c>
    </row>
    <row r="61" spans="1:5">
      <c r="A61" s="7" t="s">
        <v>13</v>
      </c>
      <c r="B61" s="8" t="s">
        <v>10</v>
      </c>
      <c r="C61" s="19">
        <v>7500000</v>
      </c>
      <c r="D61" s="9" t="e">
        <f>SUMIFS(Hoja1!#REF!,Hoja1!$A:$A,"P6",Hoja1!#REF!,"Reactivos Análiticos y Enzimaticos")</f>
        <v>#REF!</v>
      </c>
      <c r="E61" s="10" t="e">
        <f t="shared" si="4"/>
        <v>#REF!</v>
      </c>
    </row>
    <row r="62" spans="1:5">
      <c r="A62" s="7" t="s">
        <v>13</v>
      </c>
      <c r="B62" s="8" t="s">
        <v>6</v>
      </c>
      <c r="C62" s="19">
        <v>8000000</v>
      </c>
      <c r="D62" s="9" t="e">
        <f>SUMIFS(Hoja1!#REF!,Hoja1!$A:$A,"P6",Hoja1!#REF!,"Solventes controlados o no")</f>
        <v>#REF!</v>
      </c>
      <c r="E62" s="10" t="e">
        <f t="shared" si="4"/>
        <v>#REF!</v>
      </c>
    </row>
    <row r="63" spans="1:5">
      <c r="A63" s="7" t="s">
        <v>13</v>
      </c>
      <c r="B63" s="8" t="s">
        <v>222</v>
      </c>
      <c r="C63" s="19"/>
      <c r="D63" s="9" t="e">
        <f>SUMIFS(Hoja1!#REF!,Hoja1!$A:$A,"P6",Hoja1!#REF!,"Líneas celulares y cepas mutantes")</f>
        <v>#REF!</v>
      </c>
      <c r="E63" s="10" t="e">
        <f t="shared" si="4"/>
        <v>#REF!</v>
      </c>
    </row>
    <row r="64" spans="1:5">
      <c r="A64" s="7" t="s">
        <v>13</v>
      </c>
      <c r="B64" s="8" t="s">
        <v>39</v>
      </c>
      <c r="C64" s="19">
        <v>5000000</v>
      </c>
      <c r="D64" s="9" t="e">
        <f>SUMIFS(Hoja1!#REF!,Hoja1!$A:$A,"P6",Hoja1!#REF!,"Material para trabajo de Campo")</f>
        <v>#REF!</v>
      </c>
      <c r="E64" s="10" t="e">
        <f t="shared" si="4"/>
        <v>#REF!</v>
      </c>
    </row>
    <row r="65" spans="1:5">
      <c r="A65" s="7" t="s">
        <v>13</v>
      </c>
      <c r="B65" s="8" t="s">
        <v>90</v>
      </c>
      <c r="C65" s="19">
        <v>1000000</v>
      </c>
      <c r="D65" s="9" t="e">
        <f>SUMIFS(Hoja1!#REF!,Hoja1!$A:$A,"P6",Hoja1!#REF!,"Material Vegetal")</f>
        <v>#REF!</v>
      </c>
      <c r="E65" s="10" t="e">
        <f t="shared" si="4"/>
        <v>#REF!</v>
      </c>
    </row>
    <row r="66" spans="1:5" ht="16" thickBot="1">
      <c r="A66" s="11"/>
      <c r="B66" s="15" t="s">
        <v>223</v>
      </c>
      <c r="C66" s="16">
        <f>SUM(C56:C65)</f>
        <v>77000000</v>
      </c>
      <c r="D66" s="16" t="e">
        <f>SUM(D56:D65)</f>
        <v>#REF!</v>
      </c>
      <c r="E66" s="17" t="e">
        <f>C66-D66</f>
        <v>#REF!</v>
      </c>
    </row>
    <row r="67" spans="1:5" ht="16" thickBot="1"/>
    <row r="68" spans="1:5">
      <c r="A68" s="3" t="s">
        <v>0</v>
      </c>
      <c r="B68" s="4" t="s">
        <v>218</v>
      </c>
      <c r="C68" s="5" t="s">
        <v>219</v>
      </c>
      <c r="D68" s="5" t="s">
        <v>220</v>
      </c>
      <c r="E68" s="6" t="s">
        <v>221</v>
      </c>
    </row>
    <row r="69" spans="1:5">
      <c r="A69" s="7" t="s">
        <v>3</v>
      </c>
      <c r="B69" s="8" t="s">
        <v>4</v>
      </c>
      <c r="C69" s="9">
        <v>20000000</v>
      </c>
      <c r="D69" s="9" t="e">
        <f>SUMIFS(Hoja1!#REF!,Hoja1!$A:$A,"P7",Hoja1!#REF!,"Anticuerpos y reactivos para biológia celular")</f>
        <v>#REF!</v>
      </c>
      <c r="E69" s="10" t="e">
        <f t="shared" ref="E69:E78" si="5">C69-D69</f>
        <v>#REF!</v>
      </c>
    </row>
    <row r="70" spans="1:5">
      <c r="A70" s="7" t="s">
        <v>3</v>
      </c>
      <c r="B70" s="8" t="s">
        <v>104</v>
      </c>
      <c r="C70" s="9"/>
      <c r="D70" s="9" t="e">
        <f>SUMIFS(Hoja1!#REF!,Hoja1!$A:$A,"P7",Hoja1!#REF!,"Elementos de separacion de metabolitos")</f>
        <v>#REF!</v>
      </c>
      <c r="E70" s="10" t="e">
        <f t="shared" si="5"/>
        <v>#REF!</v>
      </c>
    </row>
    <row r="71" spans="1:5">
      <c r="A71" s="7" t="s">
        <v>3</v>
      </c>
      <c r="B71" s="8" t="s">
        <v>27</v>
      </c>
      <c r="C71" s="9">
        <v>2000000</v>
      </c>
      <c r="D71" s="9" t="e">
        <f>SUMIFS(Hoja1!#REF!,Hoja1!$A:$A,"P7",Hoja1!#REF!,"EPP")</f>
        <v>#REF!</v>
      </c>
      <c r="E71" s="10" t="e">
        <f t="shared" si="5"/>
        <v>#REF!</v>
      </c>
    </row>
    <row r="72" spans="1:5">
      <c r="A72" s="7" t="s">
        <v>3</v>
      </c>
      <c r="B72" s="8" t="s">
        <v>12</v>
      </c>
      <c r="C72" s="9">
        <v>28000000</v>
      </c>
      <c r="D72" s="9" t="e">
        <f>SUMIFS(Hoja1!#REF!,Hoja1!$A:$A,"P7",Hoja1!#REF!,"M. Laboratorio")</f>
        <v>#REF!</v>
      </c>
      <c r="E72" s="10" t="e">
        <f t="shared" si="5"/>
        <v>#REF!</v>
      </c>
    </row>
    <row r="73" spans="1:5">
      <c r="A73" s="7" t="s">
        <v>3</v>
      </c>
      <c r="B73" s="8" t="s">
        <v>15</v>
      </c>
      <c r="C73" s="9">
        <v>10000000</v>
      </c>
      <c r="D73" s="9" t="e">
        <f>SUMIFS(Hoja1!#REF!,Hoja1!$A:$A,"P7",Hoja1!#REF!,"Medios de Cultivo y suplementos")</f>
        <v>#REF!</v>
      </c>
      <c r="E73" s="10" t="e">
        <f t="shared" si="5"/>
        <v>#REF!</v>
      </c>
    </row>
    <row r="74" spans="1:5">
      <c r="A74" s="7" t="s">
        <v>3</v>
      </c>
      <c r="B74" s="8" t="s">
        <v>10</v>
      </c>
      <c r="C74" s="9"/>
      <c r="D74" s="9" t="e">
        <f>SUMIFS(Hoja1!#REF!,Hoja1!$A:$A,"P7",Hoja1!#REF!,"Reactivos Análiticos y Enzimaticos")</f>
        <v>#REF!</v>
      </c>
      <c r="E74" s="10" t="e">
        <f t="shared" si="5"/>
        <v>#REF!</v>
      </c>
    </row>
    <row r="75" spans="1:5">
      <c r="A75" s="7" t="s">
        <v>3</v>
      </c>
      <c r="B75" s="8" t="s">
        <v>6</v>
      </c>
      <c r="C75" s="9"/>
      <c r="D75" s="9" t="e">
        <f>SUMIFS(Hoja1!#REF!,Hoja1!$A:$A,"P7",Hoja1!#REF!,"Solventes controlados o no")</f>
        <v>#REF!</v>
      </c>
      <c r="E75" s="10" t="e">
        <f t="shared" si="5"/>
        <v>#REF!</v>
      </c>
    </row>
    <row r="76" spans="1:5">
      <c r="A76" s="7" t="s">
        <v>3</v>
      </c>
      <c r="B76" s="8" t="s">
        <v>222</v>
      </c>
      <c r="C76" s="9">
        <v>10000000</v>
      </c>
      <c r="D76" s="9" t="e">
        <f>SUMIFS(Hoja1!#REF!,Hoja1!$A:$A,"P7",Hoja1!#REF!,"Líneas celulares y cepas mutantes")</f>
        <v>#REF!</v>
      </c>
      <c r="E76" s="10" t="e">
        <f t="shared" si="5"/>
        <v>#REF!</v>
      </c>
    </row>
    <row r="77" spans="1:5">
      <c r="A77" s="7" t="s">
        <v>3</v>
      </c>
      <c r="B77" s="8" t="s">
        <v>39</v>
      </c>
      <c r="C77" s="9"/>
      <c r="D77" s="9" t="e">
        <f>SUMIFS(Hoja1!#REF!,Hoja1!$A:$A,"P7",Hoja1!#REF!,"Material para trabajo de Campo")</f>
        <v>#REF!</v>
      </c>
      <c r="E77" s="10" t="e">
        <f t="shared" si="5"/>
        <v>#REF!</v>
      </c>
    </row>
    <row r="78" spans="1:5">
      <c r="A78" s="7" t="s">
        <v>3</v>
      </c>
      <c r="B78" s="8" t="s">
        <v>90</v>
      </c>
      <c r="C78" s="9"/>
      <c r="D78" s="9" t="e">
        <f>SUMIFS(Hoja1!#REF!,Hoja1!$A:$A,"P7",Hoja1!#REF!,"Material Vegetal")</f>
        <v>#REF!</v>
      </c>
      <c r="E78" s="10" t="e">
        <f t="shared" si="5"/>
        <v>#REF!</v>
      </c>
    </row>
    <row r="79" spans="1:5" ht="16" thickBot="1">
      <c r="A79" s="11"/>
      <c r="B79" s="15" t="s">
        <v>223</v>
      </c>
      <c r="C79" s="16">
        <f>SUM(C69:C78)</f>
        <v>70000000</v>
      </c>
      <c r="D79" s="16" t="e">
        <f>SUM(D69:D78)</f>
        <v>#REF!</v>
      </c>
      <c r="E79" s="17" t="e">
        <f>C79-D79</f>
        <v>#REF!</v>
      </c>
    </row>
    <row r="80" spans="1:5" ht="16" thickBot="1"/>
    <row r="81" spans="1:5">
      <c r="A81" s="3" t="s">
        <v>0</v>
      </c>
      <c r="B81" s="4" t="s">
        <v>218</v>
      </c>
      <c r="C81" s="5" t="s">
        <v>219</v>
      </c>
      <c r="D81" s="5" t="s">
        <v>220</v>
      </c>
      <c r="E81" s="6" t="s">
        <v>221</v>
      </c>
    </row>
    <row r="82" spans="1:5">
      <c r="A82" s="7" t="s">
        <v>224</v>
      </c>
      <c r="B82" s="8" t="s">
        <v>4</v>
      </c>
      <c r="C82" s="9">
        <v>1100000</v>
      </c>
      <c r="D82" s="9" t="e">
        <f>SUMIFS(Hoja1!#REF!,Hoja1!$A:$A,"P8",Hoja1!#REF!,"Anticuerpos y reactivos para biológia celular")</f>
        <v>#REF!</v>
      </c>
      <c r="E82" s="10" t="e">
        <f t="shared" ref="E82:E91" si="6">C82-D82</f>
        <v>#REF!</v>
      </c>
    </row>
    <row r="83" spans="1:5">
      <c r="A83" s="7" t="s">
        <v>224</v>
      </c>
      <c r="B83" s="8" t="s">
        <v>104</v>
      </c>
      <c r="C83" s="9"/>
      <c r="D83" s="9" t="e">
        <f>SUMIFS(Hoja1!#REF!,Hoja1!$A:$A,"P8",Hoja1!#REF!,"Elementos de separacion de metabolitos")</f>
        <v>#REF!</v>
      </c>
      <c r="E83" s="10" t="e">
        <f t="shared" si="6"/>
        <v>#REF!</v>
      </c>
    </row>
    <row r="84" spans="1:5">
      <c r="A84" s="7" t="s">
        <v>224</v>
      </c>
      <c r="B84" s="8" t="s">
        <v>27</v>
      </c>
      <c r="C84" s="9"/>
      <c r="D84" s="9" t="e">
        <f>SUMIFS(Hoja1!#REF!,Hoja1!$A:$A,"P8",Hoja1!#REF!,"EPP")</f>
        <v>#REF!</v>
      </c>
      <c r="E84" s="10" t="e">
        <f t="shared" si="6"/>
        <v>#REF!</v>
      </c>
    </row>
    <row r="85" spans="1:5">
      <c r="A85" s="7" t="s">
        <v>224</v>
      </c>
      <c r="B85" s="8" t="s">
        <v>12</v>
      </c>
      <c r="C85" s="9"/>
      <c r="D85" s="9" t="e">
        <f>SUMIFS(Hoja1!#REF!,Hoja1!$A:$A,"P8",Hoja1!#REF!,"M. Laboratorio")</f>
        <v>#REF!</v>
      </c>
      <c r="E85" s="10" t="e">
        <f t="shared" si="6"/>
        <v>#REF!</v>
      </c>
    </row>
    <row r="86" spans="1:5">
      <c r="A86" s="7" t="s">
        <v>224</v>
      </c>
      <c r="B86" s="8" t="s">
        <v>15</v>
      </c>
      <c r="C86" s="9"/>
      <c r="D86" s="9" t="e">
        <f>SUMIFS(Hoja1!#REF!,Hoja1!$A:$A,"P8",Hoja1!#REF!,"Medios de Cultivo y suplementos")</f>
        <v>#REF!</v>
      </c>
      <c r="E86" s="10" t="e">
        <f t="shared" si="6"/>
        <v>#REF!</v>
      </c>
    </row>
    <row r="87" spans="1:5">
      <c r="A87" s="7" t="s">
        <v>224</v>
      </c>
      <c r="B87" s="8" t="s">
        <v>10</v>
      </c>
      <c r="C87" s="9">
        <v>732000</v>
      </c>
      <c r="D87" s="9" t="e">
        <f>SUMIFS(Hoja1!#REF!,Hoja1!$A:$A,"P8",Hoja1!#REF!,"Reactivos Análiticos y Enzimaticos")</f>
        <v>#REF!</v>
      </c>
      <c r="E87" s="10" t="e">
        <f t="shared" si="6"/>
        <v>#REF!</v>
      </c>
    </row>
    <row r="88" spans="1:5">
      <c r="A88" s="7" t="s">
        <v>224</v>
      </c>
      <c r="B88" s="8" t="s">
        <v>6</v>
      </c>
      <c r="C88" s="9"/>
      <c r="D88" s="9" t="e">
        <f>SUMIFS(Hoja1!#REF!,Hoja1!$A:$A,"P8",Hoja1!#REF!,"Solventes controlados o no")</f>
        <v>#REF!</v>
      </c>
      <c r="E88" s="10" t="e">
        <f t="shared" si="6"/>
        <v>#REF!</v>
      </c>
    </row>
    <row r="89" spans="1:5">
      <c r="A89" s="7" t="s">
        <v>224</v>
      </c>
      <c r="B89" s="8" t="s">
        <v>222</v>
      </c>
      <c r="C89" s="9"/>
      <c r="D89" s="9" t="e">
        <f>SUMIFS(Hoja1!#REF!,Hoja1!$A:$A,"P8",Hoja1!#REF!,"Líneas celulares y cepas mutantes")</f>
        <v>#REF!</v>
      </c>
      <c r="E89" s="10" t="e">
        <f t="shared" si="6"/>
        <v>#REF!</v>
      </c>
    </row>
    <row r="90" spans="1:5">
      <c r="A90" s="7" t="s">
        <v>224</v>
      </c>
      <c r="B90" s="8" t="s">
        <v>39</v>
      </c>
      <c r="C90" s="9"/>
      <c r="D90" s="9" t="e">
        <f>SUMIFS(Hoja1!#REF!,Hoja1!$A:$A,"P8",Hoja1!#REF!,"Material para trabajo de Campo")</f>
        <v>#REF!</v>
      </c>
      <c r="E90" s="10" t="e">
        <f t="shared" si="6"/>
        <v>#REF!</v>
      </c>
    </row>
    <row r="91" spans="1:5">
      <c r="A91" s="7" t="s">
        <v>224</v>
      </c>
      <c r="B91" s="8" t="s">
        <v>90</v>
      </c>
      <c r="C91" s="9">
        <v>4000000</v>
      </c>
      <c r="D91" s="9" t="e">
        <f>SUMIFS(Hoja1!#REF!,Hoja1!$A:$A,"P8",Hoja1!#REF!,"Material Vegetal")</f>
        <v>#REF!</v>
      </c>
      <c r="E91" s="10" t="e">
        <f t="shared" si="6"/>
        <v>#REF!</v>
      </c>
    </row>
    <row r="92" spans="1:5" ht="16" thickBot="1">
      <c r="A92" s="11"/>
      <c r="B92" s="15" t="s">
        <v>223</v>
      </c>
      <c r="C92" s="16">
        <f>SUM(C82:C91)</f>
        <v>5832000</v>
      </c>
      <c r="D92" s="16" t="e">
        <f>SUM(D82:D91)</f>
        <v>#REF!</v>
      </c>
      <c r="E92" s="17" t="e">
        <f>C92-D92</f>
        <v>#REF!</v>
      </c>
    </row>
    <row r="93" spans="1:5" ht="16" thickBot="1"/>
    <row r="94" spans="1:5">
      <c r="A94" s="3" t="s">
        <v>0</v>
      </c>
      <c r="B94" s="4" t="s">
        <v>218</v>
      </c>
      <c r="C94" s="5" t="s">
        <v>219</v>
      </c>
      <c r="D94" s="5" t="s">
        <v>220</v>
      </c>
      <c r="E94" s="6" t="s">
        <v>221</v>
      </c>
    </row>
    <row r="95" spans="1:5">
      <c r="A95" s="7" t="s">
        <v>21</v>
      </c>
      <c r="B95" s="8" t="s">
        <v>4</v>
      </c>
      <c r="C95" s="9">
        <v>15000000</v>
      </c>
      <c r="D95" s="9" t="e">
        <f>SUMIFS(Hoja1!#REF!,Hoja1!$A:$A,"P9",Hoja1!#REF!,"Anticuerpos y reactivos para biológia celular")</f>
        <v>#REF!</v>
      </c>
      <c r="E95" s="10" t="e">
        <f t="shared" ref="E95:E105" si="7">C95-D95</f>
        <v>#REF!</v>
      </c>
    </row>
    <row r="96" spans="1:5">
      <c r="A96" s="7" t="s">
        <v>21</v>
      </c>
      <c r="B96" s="8" t="s">
        <v>104</v>
      </c>
      <c r="C96" s="9"/>
      <c r="D96" s="9" t="e">
        <f>SUMIFS(Hoja1!#REF!,Hoja1!$A:$A,"P9",Hoja1!#REF!,"Elementos de separacion de metabolitos")</f>
        <v>#REF!</v>
      </c>
      <c r="E96" s="10" t="e">
        <f t="shared" si="7"/>
        <v>#REF!</v>
      </c>
    </row>
    <row r="97" spans="1:5">
      <c r="A97" s="7" t="s">
        <v>21</v>
      </c>
      <c r="B97" s="8" t="s">
        <v>27</v>
      </c>
      <c r="C97" s="9"/>
      <c r="D97" s="9" t="e">
        <f>SUMIFS(Hoja1!#REF!,Hoja1!$A:$A,"P9",Hoja1!#REF!,"EPP")</f>
        <v>#REF!</v>
      </c>
      <c r="E97" s="10" t="e">
        <f t="shared" si="7"/>
        <v>#REF!</v>
      </c>
    </row>
    <row r="98" spans="1:5">
      <c r="A98" s="7" t="s">
        <v>21</v>
      </c>
      <c r="B98" s="8" t="s">
        <v>12</v>
      </c>
      <c r="C98" s="9"/>
      <c r="D98" s="9" t="e">
        <f>SUMIFS(Hoja1!#REF!,Hoja1!$A:$A,"P9",Hoja1!#REF!,"M. Laboratorio")</f>
        <v>#REF!</v>
      </c>
      <c r="E98" s="10" t="e">
        <f t="shared" si="7"/>
        <v>#REF!</v>
      </c>
    </row>
    <row r="99" spans="1:5">
      <c r="A99" s="7" t="s">
        <v>21</v>
      </c>
      <c r="B99" s="8" t="s">
        <v>15</v>
      </c>
      <c r="C99" s="9">
        <v>11000000</v>
      </c>
      <c r="D99" s="9" t="e">
        <f>SUMIFS(Hoja1!#REF!,Hoja1!$A:$A,"P9",Hoja1!#REF!,"Medios de Cultivo y suplementos")</f>
        <v>#REF!</v>
      </c>
      <c r="E99" s="10" t="e">
        <f t="shared" si="7"/>
        <v>#REF!</v>
      </c>
    </row>
    <row r="100" spans="1:5">
      <c r="A100" s="7" t="s">
        <v>21</v>
      </c>
      <c r="B100" s="8" t="s">
        <v>10</v>
      </c>
      <c r="C100" s="9">
        <v>15000000</v>
      </c>
      <c r="D100" s="9" t="e">
        <f>SUMIFS(Hoja1!#REF!,Hoja1!$A:$A,"P9",Hoja1!#REF!,"Reactivos Análiticos y Enzimaticos")</f>
        <v>#REF!</v>
      </c>
      <c r="E100" s="10" t="e">
        <f t="shared" si="7"/>
        <v>#REF!</v>
      </c>
    </row>
    <row r="101" spans="1:5">
      <c r="A101" s="7" t="s">
        <v>21</v>
      </c>
      <c r="B101" s="8" t="s">
        <v>6</v>
      </c>
      <c r="C101" s="9"/>
      <c r="D101" s="9" t="e">
        <f>SUMIFS(Hoja1!#REF!,Hoja1!$A:$A,"P9",Hoja1!#REF!,"Solventes controlados o no")</f>
        <v>#REF!</v>
      </c>
      <c r="E101" s="10" t="e">
        <f t="shared" si="7"/>
        <v>#REF!</v>
      </c>
    </row>
    <row r="102" spans="1:5">
      <c r="A102" s="7" t="s">
        <v>21</v>
      </c>
      <c r="B102" s="8" t="s">
        <v>222</v>
      </c>
      <c r="C102" s="9"/>
      <c r="D102" s="9" t="e">
        <f>SUMIFS(Hoja1!#REF!,Hoja1!$A:$A,"P9",Hoja1!#REF!,"Líneas celulares y cepas mutantes")</f>
        <v>#REF!</v>
      </c>
      <c r="E102" s="10" t="e">
        <f t="shared" si="7"/>
        <v>#REF!</v>
      </c>
    </row>
    <row r="103" spans="1:5">
      <c r="A103" s="7" t="s">
        <v>21</v>
      </c>
      <c r="B103" s="8" t="s">
        <v>39</v>
      </c>
      <c r="C103" s="9"/>
      <c r="D103" s="9" t="e">
        <f>SUMIFS(Hoja1!#REF!,Hoja1!$A:$A,"P9",Hoja1!#REF!,"Material para trabajo de Campo")</f>
        <v>#REF!</v>
      </c>
      <c r="E103" s="10" t="e">
        <f t="shared" si="7"/>
        <v>#REF!</v>
      </c>
    </row>
    <row r="104" spans="1:5">
      <c r="A104" s="7" t="s">
        <v>21</v>
      </c>
      <c r="B104" s="8" t="s">
        <v>90</v>
      </c>
      <c r="C104" s="9">
        <v>23800000</v>
      </c>
      <c r="D104" s="9" t="e">
        <f>SUMIFS(Hoja1!#REF!,Hoja1!$A:$A,"P9",Hoja1!#REF!,"Material Vegetal")</f>
        <v>#REF!</v>
      </c>
      <c r="E104" s="10" t="e">
        <f t="shared" si="7"/>
        <v>#REF!</v>
      </c>
    </row>
    <row r="105" spans="1:5">
      <c r="A105" s="7" t="s">
        <v>21</v>
      </c>
      <c r="B105" s="20" t="s">
        <v>20</v>
      </c>
      <c r="C105" s="21"/>
      <c r="D105" s="9" t="e">
        <f>SUMIFS(Hoja1!#REF!,Hoja1!$A:$A,"P9",Hoja1!#REF!,"Insumos de biologia molecular")</f>
        <v>#REF!</v>
      </c>
      <c r="E105" s="10" t="e">
        <f t="shared" si="7"/>
        <v>#REF!</v>
      </c>
    </row>
    <row r="106" spans="1:5" ht="16" thickBot="1">
      <c r="A106" s="11"/>
      <c r="B106" s="15" t="s">
        <v>223</v>
      </c>
      <c r="C106" s="16">
        <f>SUM(C95:C104)</f>
        <v>64800000</v>
      </c>
      <c r="D106" s="16" t="e">
        <f>SUM(D95:D104)</f>
        <v>#REF!</v>
      </c>
      <c r="E106" s="17" t="e">
        <f>C106-D106</f>
        <v>#REF!</v>
      </c>
    </row>
    <row r="108" spans="1:5" ht="16" thickBot="1">
      <c r="C108" s="16">
        <f>C12+C25+C40+C53+C66+C79+C92+C106</f>
        <v>1097059250</v>
      </c>
      <c r="D108" s="16" t="e">
        <f>D12+D25+D40+D53+D66+D79+D92+D106</f>
        <v>#REF!</v>
      </c>
      <c r="E108" s="16" t="e">
        <f>E12+E25+E40+E53+E66+E79+E92+E106</f>
        <v>#REF!</v>
      </c>
    </row>
    <row r="109" spans="1:5">
      <c r="B109" s="1" t="s">
        <v>225</v>
      </c>
      <c r="C109" s="2">
        <v>6500000</v>
      </c>
    </row>
    <row r="110" spans="1:5">
      <c r="B110" s="1" t="s">
        <v>226</v>
      </c>
      <c r="C110" s="2">
        <v>5500000</v>
      </c>
    </row>
    <row r="111" spans="1:5" ht="16" thickBot="1">
      <c r="C111" s="16">
        <f>C108+C109+C110</f>
        <v>1109059250</v>
      </c>
    </row>
  </sheetData>
  <conditionalFormatting sqref="E112:E1048576">
    <cfRule type="cellIs" dxfId="23" priority="54" operator="lessThan">
      <formula>0</formula>
    </cfRule>
  </conditionalFormatting>
  <conditionalFormatting sqref="E12">
    <cfRule type="cellIs" dxfId="22" priority="30" operator="lessThan">
      <formula>0</formula>
    </cfRule>
  </conditionalFormatting>
  <conditionalFormatting sqref="E25">
    <cfRule type="cellIs" dxfId="21" priority="28" operator="lessThan">
      <formula>0</formula>
    </cfRule>
  </conditionalFormatting>
  <conditionalFormatting sqref="E14">
    <cfRule type="cellIs" dxfId="20" priority="27" operator="lessThan">
      <formula>0</formula>
    </cfRule>
  </conditionalFormatting>
  <conditionalFormatting sqref="E40">
    <cfRule type="cellIs" dxfId="19" priority="25" operator="lessThan">
      <formula>0</formula>
    </cfRule>
  </conditionalFormatting>
  <conditionalFormatting sqref="E27">
    <cfRule type="cellIs" dxfId="18" priority="24" operator="lessThan">
      <formula>0</formula>
    </cfRule>
  </conditionalFormatting>
  <conditionalFormatting sqref="E53">
    <cfRule type="cellIs" dxfId="17" priority="22" operator="lessThan">
      <formula>0</formula>
    </cfRule>
  </conditionalFormatting>
  <conditionalFormatting sqref="E42">
    <cfRule type="cellIs" dxfId="16" priority="21" operator="lessThan">
      <formula>0</formula>
    </cfRule>
  </conditionalFormatting>
  <conditionalFormatting sqref="E66">
    <cfRule type="cellIs" dxfId="15" priority="19" operator="lessThan">
      <formula>0</formula>
    </cfRule>
  </conditionalFormatting>
  <conditionalFormatting sqref="E55">
    <cfRule type="cellIs" dxfId="14" priority="18" operator="lessThan">
      <formula>0</formula>
    </cfRule>
  </conditionalFormatting>
  <conditionalFormatting sqref="E79">
    <cfRule type="cellIs" dxfId="13" priority="16" operator="lessThan">
      <formula>0</formula>
    </cfRule>
  </conditionalFormatting>
  <conditionalFormatting sqref="E68">
    <cfRule type="cellIs" dxfId="12" priority="15" operator="lessThan">
      <formula>0</formula>
    </cfRule>
  </conditionalFormatting>
  <conditionalFormatting sqref="E92">
    <cfRule type="cellIs" dxfId="11" priority="13" operator="lessThan">
      <formula>0</formula>
    </cfRule>
  </conditionalFormatting>
  <conditionalFormatting sqref="E81">
    <cfRule type="cellIs" dxfId="10" priority="12" operator="lessThan">
      <formula>0</formula>
    </cfRule>
  </conditionalFormatting>
  <conditionalFormatting sqref="E106">
    <cfRule type="cellIs" dxfId="9" priority="10" operator="lessThan">
      <formula>0</formula>
    </cfRule>
  </conditionalFormatting>
  <conditionalFormatting sqref="E94">
    <cfRule type="cellIs" dxfId="8" priority="9" operator="lessThan">
      <formula>0</formula>
    </cfRule>
  </conditionalFormatting>
  <conditionalFormatting sqref="E13 E26 E41 E54 E67 E80 E93 E107 E1:E11 E109:E111">
    <cfRule type="cellIs" dxfId="7" priority="31" operator="lessThan">
      <formula>0</formula>
    </cfRule>
  </conditionalFormatting>
  <conditionalFormatting sqref="E15:E24">
    <cfRule type="cellIs" dxfId="6" priority="7" operator="lessThan">
      <formula>0</formula>
    </cfRule>
  </conditionalFormatting>
  <conditionalFormatting sqref="E28:E39">
    <cfRule type="cellIs" dxfId="5" priority="6" operator="lessThan">
      <formula>0</formula>
    </cfRule>
  </conditionalFormatting>
  <conditionalFormatting sqref="E43:E52">
    <cfRule type="cellIs" dxfId="4" priority="5" operator="lessThan">
      <formula>0</formula>
    </cfRule>
  </conditionalFormatting>
  <conditionalFormatting sqref="E56:E65">
    <cfRule type="cellIs" dxfId="3" priority="4" operator="lessThan">
      <formula>0</formula>
    </cfRule>
  </conditionalFormatting>
  <conditionalFormatting sqref="E69:E78">
    <cfRule type="cellIs" dxfId="2" priority="3" operator="lessThan">
      <formula>0</formula>
    </cfRule>
  </conditionalFormatting>
  <conditionalFormatting sqref="E82:E91">
    <cfRule type="cellIs" dxfId="1" priority="2" operator="lessThan">
      <formula>0</formula>
    </cfRule>
  </conditionalFormatting>
  <conditionalFormatting sqref="E95:E105">
    <cfRule type="cellIs" dxfId="0" priority="1" operator="lessThan">
      <formula>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E3C15E5E804497BAEE5A7E7CE594" ma:contentTypeVersion="10" ma:contentTypeDescription="Create a new document." ma:contentTypeScope="" ma:versionID="53691734c5ede9c56da6c0967b065af5">
  <xsd:schema xmlns:xsd="http://www.w3.org/2001/XMLSchema" xmlns:xs="http://www.w3.org/2001/XMLSchema" xmlns:p="http://schemas.microsoft.com/office/2006/metadata/properties" xmlns:ns3="7bb83546-7dd4-4c32-bce0-7e0efef9b143" xmlns:ns4="01de7984-3e3a-4f25-b531-ca51e59c9f11" targetNamespace="http://schemas.microsoft.com/office/2006/metadata/properties" ma:root="true" ma:fieldsID="df33074f5b32cf79ba597e6f21f2f346" ns3:_="" ns4:_="">
    <xsd:import namespace="7bb83546-7dd4-4c32-bce0-7e0efef9b143"/>
    <xsd:import namespace="01de7984-3e3a-4f25-b531-ca51e59c9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83546-7dd4-4c32-bce0-7e0efef9b1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e7984-3e3a-4f25-b531-ca51e59c9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77E7C-BE16-44E1-89BB-C112AEA444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83546-7dd4-4c32-bce0-7e0efef9b143"/>
    <ds:schemaRef ds:uri="01de7984-3e3a-4f25-b531-ca51e59c9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64FFE-A63D-42FA-B2E3-6EA75385E7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ED3240-308F-43DC-BF63-9228746835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Yeison Oswaldo Sanchez Rodriguez</dc:creator>
  <cp:keywords/>
  <dc:description/>
  <cp:lastModifiedBy>Yeison Sanchez</cp:lastModifiedBy>
  <cp:revision/>
  <dcterms:created xsi:type="dcterms:W3CDTF">2019-06-06T19:09:19Z</dcterms:created>
  <dcterms:modified xsi:type="dcterms:W3CDTF">2021-06-11T13:02:43Z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0x010100692EE3C15E5E804497BAEE5A7E7CE594</vt:lpwstr>
  </property>
</Properties>
</file>